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rmd6\OneDrive\Documentos\"/>
    </mc:Choice>
  </mc:AlternateContent>
  <bookViews>
    <workbookView xWindow="0" yWindow="0" windowWidth="23040" windowHeight="9192"/>
  </bookViews>
  <sheets>
    <sheet name="MES 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900" i="1" l="1"/>
  <c r="AK894" i="1"/>
  <c r="S894" i="1"/>
  <c r="AV893" i="1"/>
  <c r="AR893" i="1"/>
  <c r="AL893" i="1"/>
  <c r="AC893" i="1"/>
  <c r="AL892" i="1"/>
  <c r="AF892" i="1"/>
  <c r="AB892" i="1"/>
  <c r="X892" i="1"/>
  <c r="AV891" i="1"/>
  <c r="AR891" i="1"/>
  <c r="AC891" i="1"/>
  <c r="S891" i="1"/>
  <c r="AF890" i="1"/>
  <c r="AB890" i="1"/>
  <c r="Y890" i="1"/>
  <c r="X890" i="1"/>
  <c r="T889" i="1"/>
  <c r="AE888" i="1"/>
  <c r="AA888" i="1"/>
  <c r="W888" i="1"/>
  <c r="AY887" i="1"/>
  <c r="AU887" i="1"/>
  <c r="AQ887" i="1"/>
  <c r="AL887" i="1"/>
  <c r="AB887" i="1"/>
  <c r="AA887" i="1"/>
  <c r="W887" i="1"/>
  <c r="AF886" i="1"/>
  <c r="AE886" i="1"/>
  <c r="AA886" i="1"/>
  <c r="W886" i="1"/>
  <c r="AY885" i="1"/>
  <c r="AU885" i="1"/>
  <c r="AQ885" i="1"/>
  <c r="AL885" i="1"/>
  <c r="AY884" i="1"/>
  <c r="AE884" i="1"/>
  <c r="AA884" i="1"/>
  <c r="W884" i="1"/>
  <c r="AB883" i="1"/>
  <c r="T881" i="1"/>
  <c r="Z880" i="1"/>
  <c r="AD879" i="1"/>
  <c r="AF876" i="1"/>
  <c r="AE876" i="1"/>
  <c r="A876" i="1"/>
  <c r="B872" i="1"/>
  <c r="A872" i="1"/>
  <c r="A871" i="1"/>
  <c r="A869" i="1"/>
  <c r="A868" i="1"/>
  <c r="CL865" i="1"/>
  <c r="BT865" i="1"/>
  <c r="BB865" i="1"/>
  <c r="AJ865" i="1"/>
  <c r="R865" i="1"/>
  <c r="CI864" i="1"/>
  <c r="CH864" i="1"/>
  <c r="CG864" i="1"/>
  <c r="CF864" i="1"/>
  <c r="CE864" i="1"/>
  <c r="CD864" i="1"/>
  <c r="CC864" i="1"/>
  <c r="CB864" i="1"/>
  <c r="CA864" i="1"/>
  <c r="BZ864" i="1"/>
  <c r="BY864" i="1"/>
  <c r="BX864" i="1"/>
  <c r="BV864" i="1"/>
  <c r="CK864" i="1" s="1"/>
  <c r="BQ864" i="1"/>
  <c r="BP864" i="1"/>
  <c r="BO864" i="1"/>
  <c r="BN864" i="1"/>
  <c r="BM864" i="1"/>
  <c r="BL864" i="1"/>
  <c r="BK864" i="1"/>
  <c r="BJ864" i="1"/>
  <c r="BI864" i="1"/>
  <c r="BH864" i="1"/>
  <c r="BG864" i="1"/>
  <c r="BF864" i="1"/>
  <c r="BD864" i="1"/>
  <c r="AY864" i="1"/>
  <c r="AX864" i="1"/>
  <c r="AW864" i="1"/>
  <c r="AV864" i="1"/>
  <c r="AU864" i="1"/>
  <c r="AT864" i="1"/>
  <c r="AS864" i="1"/>
  <c r="AR864" i="1"/>
  <c r="BA864" i="1" s="1"/>
  <c r="AQ864" i="1"/>
  <c r="AP864" i="1"/>
  <c r="AO864" i="1"/>
  <c r="AN864" i="1"/>
  <c r="AL864" i="1"/>
  <c r="AG864" i="1"/>
  <c r="AG893" i="1" s="1"/>
  <c r="AF864" i="1"/>
  <c r="AF893" i="1" s="1"/>
  <c r="AE864" i="1"/>
  <c r="AE893" i="1" s="1"/>
  <c r="AD864" i="1"/>
  <c r="AD893" i="1" s="1"/>
  <c r="AC864" i="1"/>
  <c r="AB864" i="1"/>
  <c r="AA864" i="1"/>
  <c r="AA893" i="1" s="1"/>
  <c r="Z864" i="1"/>
  <c r="Z893" i="1" s="1"/>
  <c r="Y864" i="1"/>
  <c r="Y893" i="1" s="1"/>
  <c r="X864" i="1"/>
  <c r="X893" i="1" s="1"/>
  <c r="W864" i="1"/>
  <c r="W893" i="1" s="1"/>
  <c r="V864" i="1"/>
  <c r="T864" i="1"/>
  <c r="O864" i="1"/>
  <c r="AY893" i="1" s="1"/>
  <c r="N864" i="1"/>
  <c r="M864" i="1"/>
  <c r="AW893" i="1" s="1"/>
  <c r="L864" i="1"/>
  <c r="K864" i="1"/>
  <c r="AU893" i="1" s="1"/>
  <c r="J864" i="1"/>
  <c r="AT893" i="1" s="1"/>
  <c r="I864" i="1"/>
  <c r="H864" i="1"/>
  <c r="G864" i="1"/>
  <c r="AQ893" i="1" s="1"/>
  <c r="F864" i="1"/>
  <c r="E864" i="1"/>
  <c r="AO893" i="1" s="1"/>
  <c r="D864" i="1"/>
  <c r="B864" i="1"/>
  <c r="Q864" i="1" s="1"/>
  <c r="A864" i="1"/>
  <c r="S893" i="1" s="1"/>
  <c r="CI863" i="1"/>
  <c r="CH863" i="1"/>
  <c r="CG863" i="1"/>
  <c r="CF863" i="1"/>
  <c r="CE863" i="1"/>
  <c r="CD863" i="1"/>
  <c r="CC863" i="1"/>
  <c r="AS892" i="1" s="1"/>
  <c r="CB863" i="1"/>
  <c r="CA863" i="1"/>
  <c r="BZ863" i="1"/>
  <c r="BY863" i="1"/>
  <c r="BX863" i="1"/>
  <c r="CK863" i="1" s="1"/>
  <c r="BV863" i="1"/>
  <c r="BQ863" i="1"/>
  <c r="BP863" i="1"/>
  <c r="BO863" i="1"/>
  <c r="BN863" i="1"/>
  <c r="BM863" i="1"/>
  <c r="BL863" i="1"/>
  <c r="BK863" i="1"/>
  <c r="BJ863" i="1"/>
  <c r="BI863" i="1"/>
  <c r="BS863" i="1" s="1"/>
  <c r="BH863" i="1"/>
  <c r="BG863" i="1"/>
  <c r="BF863" i="1"/>
  <c r="BD863" i="1"/>
  <c r="AY863" i="1"/>
  <c r="AX863" i="1"/>
  <c r="AW863" i="1"/>
  <c r="AV863" i="1"/>
  <c r="AU863" i="1"/>
  <c r="AT863" i="1"/>
  <c r="AS863" i="1"/>
  <c r="AR863" i="1"/>
  <c r="AQ863" i="1"/>
  <c r="AP863" i="1"/>
  <c r="AO863" i="1"/>
  <c r="AN863" i="1"/>
  <c r="AL863" i="1"/>
  <c r="AG863" i="1"/>
  <c r="AF863" i="1"/>
  <c r="AE863" i="1"/>
  <c r="AE892" i="1" s="1"/>
  <c r="AD863" i="1"/>
  <c r="AD892" i="1" s="1"/>
  <c r="AC863" i="1"/>
  <c r="AC892" i="1" s="1"/>
  <c r="AB863" i="1"/>
  <c r="AA863" i="1"/>
  <c r="AA892" i="1" s="1"/>
  <c r="Z863" i="1"/>
  <c r="Y863" i="1"/>
  <c r="X863" i="1"/>
  <c r="W863" i="1"/>
  <c r="W892" i="1" s="1"/>
  <c r="V863" i="1"/>
  <c r="T863" i="1"/>
  <c r="T892" i="1" s="1"/>
  <c r="O863" i="1"/>
  <c r="N863" i="1"/>
  <c r="AX892" i="1" s="1"/>
  <c r="M863" i="1"/>
  <c r="AW892" i="1" s="1"/>
  <c r="L863" i="1"/>
  <c r="AV892" i="1" s="1"/>
  <c r="K863" i="1"/>
  <c r="AU892" i="1" s="1"/>
  <c r="J863" i="1"/>
  <c r="AT892" i="1" s="1"/>
  <c r="I863" i="1"/>
  <c r="H863" i="1"/>
  <c r="G863" i="1"/>
  <c r="F863" i="1"/>
  <c r="AP892" i="1" s="1"/>
  <c r="E863" i="1"/>
  <c r="AO892" i="1" s="1"/>
  <c r="D863" i="1"/>
  <c r="B863" i="1"/>
  <c r="A863" i="1"/>
  <c r="S892" i="1" s="1"/>
  <c r="CI862" i="1"/>
  <c r="CH862" i="1"/>
  <c r="CG862" i="1"/>
  <c r="CF862" i="1"/>
  <c r="CE862" i="1"/>
  <c r="CD862" i="1"/>
  <c r="CC862" i="1"/>
  <c r="CB862" i="1"/>
  <c r="CA862" i="1"/>
  <c r="BZ862" i="1"/>
  <c r="BY862" i="1"/>
  <c r="BX862" i="1"/>
  <c r="BV862" i="1"/>
  <c r="BQ862" i="1"/>
  <c r="BP862" i="1"/>
  <c r="BO862" i="1"/>
  <c r="BN862" i="1"/>
  <c r="BM862" i="1"/>
  <c r="BL862" i="1"/>
  <c r="BK862" i="1"/>
  <c r="BJ862" i="1"/>
  <c r="BI862" i="1"/>
  <c r="BH862" i="1"/>
  <c r="BG862" i="1"/>
  <c r="BF862" i="1"/>
  <c r="BD862" i="1"/>
  <c r="BS862" i="1" s="1"/>
  <c r="AY862" i="1"/>
  <c r="AX862" i="1"/>
  <c r="AW862" i="1"/>
  <c r="AV862" i="1"/>
  <c r="AU862" i="1"/>
  <c r="AT862" i="1"/>
  <c r="AS862" i="1"/>
  <c r="AR862" i="1"/>
  <c r="BA862" i="1" s="1"/>
  <c r="AQ862" i="1"/>
  <c r="AP862" i="1"/>
  <c r="AO862" i="1"/>
  <c r="AN862" i="1"/>
  <c r="AL862" i="1"/>
  <c r="AG862" i="1"/>
  <c r="AG891" i="1" s="1"/>
  <c r="AF862" i="1"/>
  <c r="AF891" i="1" s="1"/>
  <c r="AE862" i="1"/>
  <c r="AE891" i="1" s="1"/>
  <c r="AD862" i="1"/>
  <c r="AD891" i="1" s="1"/>
  <c r="AC862" i="1"/>
  <c r="AB862" i="1"/>
  <c r="AB891" i="1" s="1"/>
  <c r="AA862" i="1"/>
  <c r="AA891" i="1" s="1"/>
  <c r="Z862" i="1"/>
  <c r="Z891" i="1" s="1"/>
  <c r="Y862" i="1"/>
  <c r="Y891" i="1" s="1"/>
  <c r="X862" i="1"/>
  <c r="X891" i="1" s="1"/>
  <c r="W862" i="1"/>
  <c r="W891" i="1" s="1"/>
  <c r="V862" i="1"/>
  <c r="T862" i="1"/>
  <c r="T891" i="1" s="1"/>
  <c r="O862" i="1"/>
  <c r="N862" i="1"/>
  <c r="M862" i="1"/>
  <c r="AW891" i="1" s="1"/>
  <c r="L862" i="1"/>
  <c r="K862" i="1"/>
  <c r="AU891" i="1" s="1"/>
  <c r="J862" i="1"/>
  <c r="I862" i="1"/>
  <c r="H862" i="1"/>
  <c r="G862" i="1"/>
  <c r="F862" i="1"/>
  <c r="E862" i="1"/>
  <c r="AO891" i="1" s="1"/>
  <c r="D862" i="1"/>
  <c r="B862" i="1"/>
  <c r="Q862" i="1" s="1"/>
  <c r="A862" i="1"/>
  <c r="CI861" i="1"/>
  <c r="CH861" i="1"/>
  <c r="CG861" i="1"/>
  <c r="CF861" i="1"/>
  <c r="CE861" i="1"/>
  <c r="CD861" i="1"/>
  <c r="CC861" i="1"/>
  <c r="CB861" i="1"/>
  <c r="CA861" i="1"/>
  <c r="BZ861" i="1"/>
  <c r="BY861" i="1"/>
  <c r="BX861" i="1"/>
  <c r="CK861" i="1" s="1"/>
  <c r="BV861" i="1"/>
  <c r="BQ861" i="1"/>
  <c r="BP861" i="1"/>
  <c r="BO861" i="1"/>
  <c r="BN861" i="1"/>
  <c r="BM861" i="1"/>
  <c r="BL861" i="1"/>
  <c r="BK861" i="1"/>
  <c r="BJ861" i="1"/>
  <c r="BI861" i="1"/>
  <c r="BH861" i="1"/>
  <c r="BG861" i="1"/>
  <c r="BF861" i="1"/>
  <c r="BD861" i="1"/>
  <c r="AY861" i="1"/>
  <c r="AX861" i="1"/>
  <c r="AW861" i="1"/>
  <c r="AV861" i="1"/>
  <c r="AU861" i="1"/>
  <c r="AT861" i="1"/>
  <c r="AS861" i="1"/>
  <c r="AR861" i="1"/>
  <c r="AQ861" i="1"/>
  <c r="AP861" i="1"/>
  <c r="AO861" i="1"/>
  <c r="AN861" i="1"/>
  <c r="AL861" i="1"/>
  <c r="AG861" i="1"/>
  <c r="AF861" i="1"/>
  <c r="AE861" i="1"/>
  <c r="AE890" i="1" s="1"/>
  <c r="AD861" i="1"/>
  <c r="AC861" i="1"/>
  <c r="AB861" i="1"/>
  <c r="AA861" i="1"/>
  <c r="AA890" i="1" s="1"/>
  <c r="Z861" i="1"/>
  <c r="Y861" i="1"/>
  <c r="X861" i="1"/>
  <c r="W861" i="1"/>
  <c r="W890" i="1" s="1"/>
  <c r="V861" i="1"/>
  <c r="AI861" i="1" s="1"/>
  <c r="T861" i="1"/>
  <c r="O861" i="1"/>
  <c r="AG890" i="1" s="1"/>
  <c r="N861" i="1"/>
  <c r="AX890" i="1" s="1"/>
  <c r="M861" i="1"/>
  <c r="L861" i="1"/>
  <c r="K861" i="1"/>
  <c r="AU890" i="1" s="1"/>
  <c r="J861" i="1"/>
  <c r="AT890" i="1" s="1"/>
  <c r="I861" i="1"/>
  <c r="H861" i="1"/>
  <c r="AR890" i="1" s="1"/>
  <c r="G861" i="1"/>
  <c r="F861" i="1"/>
  <c r="AP890" i="1" s="1"/>
  <c r="E861" i="1"/>
  <c r="D861" i="1"/>
  <c r="B861" i="1"/>
  <c r="AL890" i="1" s="1"/>
  <c r="A861" i="1"/>
  <c r="S890" i="1" s="1"/>
  <c r="CC860" i="1"/>
  <c r="BU860" i="1"/>
  <c r="BK860" i="1"/>
  <c r="BC860" i="1"/>
  <c r="AS860" i="1"/>
  <c r="AA860" i="1"/>
  <c r="S860" i="1"/>
  <c r="AK889" i="1" s="1"/>
  <c r="I860" i="1"/>
  <c r="A860" i="1"/>
  <c r="S889" i="1" s="1"/>
  <c r="CI859" i="1"/>
  <c r="CH859" i="1"/>
  <c r="CG859" i="1"/>
  <c r="CF859" i="1"/>
  <c r="CE859" i="1"/>
  <c r="CD859" i="1"/>
  <c r="CC859" i="1"/>
  <c r="CB859" i="1"/>
  <c r="AR888" i="1" s="1"/>
  <c r="CA859" i="1"/>
  <c r="BZ859" i="1"/>
  <c r="BY859" i="1"/>
  <c r="BX859" i="1"/>
  <c r="BV859" i="1"/>
  <c r="CK859" i="1" s="1"/>
  <c r="BQ859" i="1"/>
  <c r="BP859" i="1"/>
  <c r="BO859" i="1"/>
  <c r="BN859" i="1"/>
  <c r="BM859" i="1"/>
  <c r="BL859" i="1"/>
  <c r="BK859" i="1"/>
  <c r="BJ859" i="1"/>
  <c r="BI859" i="1"/>
  <c r="AQ888" i="1" s="1"/>
  <c r="BH859" i="1"/>
  <c r="BG859" i="1"/>
  <c r="BF859" i="1"/>
  <c r="BD859" i="1"/>
  <c r="AY859" i="1"/>
  <c r="AX859" i="1"/>
  <c r="AW859" i="1"/>
  <c r="AV859" i="1"/>
  <c r="AU859" i="1"/>
  <c r="AT859" i="1"/>
  <c r="AS859" i="1"/>
  <c r="AR859" i="1"/>
  <c r="AQ859" i="1"/>
  <c r="AP859" i="1"/>
  <c r="AO859" i="1"/>
  <c r="AN859" i="1"/>
  <c r="AL859" i="1"/>
  <c r="AG859" i="1"/>
  <c r="AG888" i="1" s="1"/>
  <c r="AF859" i="1"/>
  <c r="AE859" i="1"/>
  <c r="AD859" i="1"/>
  <c r="AD888" i="1" s="1"/>
  <c r="AC859" i="1"/>
  <c r="AC888" i="1" s="1"/>
  <c r="AB859" i="1"/>
  <c r="AB888" i="1" s="1"/>
  <c r="AA859" i="1"/>
  <c r="Z859" i="1"/>
  <c r="Z888" i="1" s="1"/>
  <c r="Y859" i="1"/>
  <c r="Y888" i="1" s="1"/>
  <c r="X859" i="1"/>
  <c r="W859" i="1"/>
  <c r="V859" i="1"/>
  <c r="T859" i="1"/>
  <c r="O859" i="1"/>
  <c r="N859" i="1"/>
  <c r="AX888" i="1" s="1"/>
  <c r="M859" i="1"/>
  <c r="AW888" i="1" s="1"/>
  <c r="L859" i="1"/>
  <c r="AV888" i="1" s="1"/>
  <c r="K859" i="1"/>
  <c r="J859" i="1"/>
  <c r="AT888" i="1" s="1"/>
  <c r="I859" i="1"/>
  <c r="AS888" i="1" s="1"/>
  <c r="H859" i="1"/>
  <c r="G859" i="1"/>
  <c r="F859" i="1"/>
  <c r="AP888" i="1" s="1"/>
  <c r="E859" i="1"/>
  <c r="AO888" i="1" s="1"/>
  <c r="D859" i="1"/>
  <c r="B859" i="1"/>
  <c r="A859" i="1"/>
  <c r="S888" i="1" s="1"/>
  <c r="CI858" i="1"/>
  <c r="CH858" i="1"/>
  <c r="CG858" i="1"/>
  <c r="CF858" i="1"/>
  <c r="CE858" i="1"/>
  <c r="CD858" i="1"/>
  <c r="CC858" i="1"/>
  <c r="CB858" i="1"/>
  <c r="CA858" i="1"/>
  <c r="BZ858" i="1"/>
  <c r="BY858" i="1"/>
  <c r="BX858" i="1"/>
  <c r="BV858" i="1"/>
  <c r="BQ858" i="1"/>
  <c r="BP858" i="1"/>
  <c r="BO858" i="1"/>
  <c r="BN858" i="1"/>
  <c r="AV887" i="1" s="1"/>
  <c r="BM858" i="1"/>
  <c r="BL858" i="1"/>
  <c r="BK858" i="1"/>
  <c r="BJ858" i="1"/>
  <c r="BI858" i="1"/>
  <c r="BH858" i="1"/>
  <c r="BG858" i="1"/>
  <c r="BF858" i="1"/>
  <c r="BS858" i="1" s="1"/>
  <c r="BD858" i="1"/>
  <c r="AY858" i="1"/>
  <c r="AX858" i="1"/>
  <c r="AW858" i="1"/>
  <c r="AV858" i="1"/>
  <c r="AU858" i="1"/>
  <c r="AT858" i="1"/>
  <c r="AS858" i="1"/>
  <c r="AR858" i="1"/>
  <c r="BA858" i="1" s="1"/>
  <c r="AQ858" i="1"/>
  <c r="AP858" i="1"/>
  <c r="AO858" i="1"/>
  <c r="AN858" i="1"/>
  <c r="AL858" i="1"/>
  <c r="AG858" i="1"/>
  <c r="AG887" i="1" s="1"/>
  <c r="AF858" i="1"/>
  <c r="AF887" i="1" s="1"/>
  <c r="AE858" i="1"/>
  <c r="AE887" i="1" s="1"/>
  <c r="AD858" i="1"/>
  <c r="AC858" i="1"/>
  <c r="AC887" i="1" s="1"/>
  <c r="AB858" i="1"/>
  <c r="AA858" i="1"/>
  <c r="Z858" i="1"/>
  <c r="Z887" i="1" s="1"/>
  <c r="Y858" i="1"/>
  <c r="Y887" i="1" s="1"/>
  <c r="X858" i="1"/>
  <c r="X887" i="1" s="1"/>
  <c r="W858" i="1"/>
  <c r="AI858" i="1" s="1"/>
  <c r="V858" i="1"/>
  <c r="T858" i="1"/>
  <c r="T887" i="1" s="1"/>
  <c r="O858" i="1"/>
  <c r="N858" i="1"/>
  <c r="AX887" i="1" s="1"/>
  <c r="M858" i="1"/>
  <c r="L858" i="1"/>
  <c r="K858" i="1"/>
  <c r="J858" i="1"/>
  <c r="AT887" i="1" s="1"/>
  <c r="I858" i="1"/>
  <c r="H858" i="1"/>
  <c r="AR887" i="1" s="1"/>
  <c r="G858" i="1"/>
  <c r="F858" i="1"/>
  <c r="AP887" i="1" s="1"/>
  <c r="E858" i="1"/>
  <c r="D858" i="1"/>
  <c r="Q858" i="1" s="1"/>
  <c r="B858" i="1"/>
  <c r="A858" i="1"/>
  <c r="S887" i="1" s="1"/>
  <c r="CI857" i="1"/>
  <c r="CH857" i="1"/>
  <c r="CG857" i="1"/>
  <c r="CF857" i="1"/>
  <c r="CE857" i="1"/>
  <c r="CD857" i="1"/>
  <c r="CC857" i="1"/>
  <c r="CB857" i="1"/>
  <c r="CA857" i="1"/>
  <c r="BZ857" i="1"/>
  <c r="BY857" i="1"/>
  <c r="BX857" i="1"/>
  <c r="BV857" i="1"/>
  <c r="CK857" i="1" s="1"/>
  <c r="BQ857" i="1"/>
  <c r="BP857" i="1"/>
  <c r="BO857" i="1"/>
  <c r="BN857" i="1"/>
  <c r="BM857" i="1"/>
  <c r="BL857" i="1"/>
  <c r="BK857" i="1"/>
  <c r="BJ857" i="1"/>
  <c r="BI857" i="1"/>
  <c r="BH857" i="1"/>
  <c r="BG857" i="1"/>
  <c r="BF857" i="1"/>
  <c r="BD857" i="1"/>
  <c r="AY857" i="1"/>
  <c r="AX857" i="1"/>
  <c r="AW857" i="1"/>
  <c r="AV857" i="1"/>
  <c r="AU857" i="1"/>
  <c r="AT857" i="1"/>
  <c r="AS857" i="1"/>
  <c r="AR857" i="1"/>
  <c r="AQ857" i="1"/>
  <c r="AP857" i="1"/>
  <c r="AO857" i="1"/>
  <c r="AO865" i="1" s="1"/>
  <c r="AN857" i="1"/>
  <c r="AL857" i="1"/>
  <c r="AG857" i="1"/>
  <c r="AF857" i="1"/>
  <c r="AE857" i="1"/>
  <c r="AD857" i="1"/>
  <c r="AD886" i="1" s="1"/>
  <c r="AC857" i="1"/>
  <c r="AC886" i="1" s="1"/>
  <c r="AB857" i="1"/>
  <c r="AA857" i="1"/>
  <c r="Z857" i="1"/>
  <c r="Z886" i="1" s="1"/>
  <c r="Y857" i="1"/>
  <c r="X857" i="1"/>
  <c r="W857" i="1"/>
  <c r="V857" i="1"/>
  <c r="T857" i="1"/>
  <c r="O857" i="1"/>
  <c r="AY886" i="1" s="1"/>
  <c r="N857" i="1"/>
  <c r="M857" i="1"/>
  <c r="AW886" i="1" s="1"/>
  <c r="L857" i="1"/>
  <c r="K857" i="1"/>
  <c r="J857" i="1"/>
  <c r="AT886" i="1" s="1"/>
  <c r="I857" i="1"/>
  <c r="AS886" i="1" s="1"/>
  <c r="H857" i="1"/>
  <c r="G857" i="1"/>
  <c r="AQ886" i="1" s="1"/>
  <c r="F857" i="1"/>
  <c r="E857" i="1"/>
  <c r="AO886" i="1" s="1"/>
  <c r="D857" i="1"/>
  <c r="B857" i="1"/>
  <c r="A857" i="1"/>
  <c r="S886" i="1" s="1"/>
  <c r="CI856" i="1"/>
  <c r="CH856" i="1"/>
  <c r="CG856" i="1"/>
  <c r="CF856" i="1"/>
  <c r="CE856" i="1"/>
  <c r="CD856" i="1"/>
  <c r="CC856" i="1"/>
  <c r="CB856" i="1"/>
  <c r="CA856" i="1"/>
  <c r="BZ856" i="1"/>
  <c r="BY856" i="1"/>
  <c r="BX856" i="1"/>
  <c r="BV856" i="1"/>
  <c r="BQ856" i="1"/>
  <c r="BP856" i="1"/>
  <c r="BO856" i="1"/>
  <c r="BN856" i="1"/>
  <c r="BM856" i="1"/>
  <c r="BL856" i="1"/>
  <c r="BK856" i="1"/>
  <c r="BJ856" i="1"/>
  <c r="BI856" i="1"/>
  <c r="BH856" i="1"/>
  <c r="BG856" i="1"/>
  <c r="BS856" i="1" s="1"/>
  <c r="BF856" i="1"/>
  <c r="BD856" i="1"/>
  <c r="AY856" i="1"/>
  <c r="AX856" i="1"/>
  <c r="AW856" i="1"/>
  <c r="AV856" i="1"/>
  <c r="AU856" i="1"/>
  <c r="AT856" i="1"/>
  <c r="AS856" i="1"/>
  <c r="AR856" i="1"/>
  <c r="AQ856" i="1"/>
  <c r="AP856" i="1"/>
  <c r="AO856" i="1"/>
  <c r="AN856" i="1"/>
  <c r="AL856" i="1"/>
  <c r="BA856" i="1" s="1"/>
  <c r="AG856" i="1"/>
  <c r="AG885" i="1" s="1"/>
  <c r="AF856" i="1"/>
  <c r="AF885" i="1" s="1"/>
  <c r="AE856" i="1"/>
  <c r="AE885" i="1" s="1"/>
  <c r="AD856" i="1"/>
  <c r="AC856" i="1"/>
  <c r="AC885" i="1" s="1"/>
  <c r="AB856" i="1"/>
  <c r="AB885" i="1" s="1"/>
  <c r="AA856" i="1"/>
  <c r="Z856" i="1"/>
  <c r="Z885" i="1" s="1"/>
  <c r="Y856" i="1"/>
  <c r="Y885" i="1" s="1"/>
  <c r="X856" i="1"/>
  <c r="X885" i="1" s="1"/>
  <c r="W856" i="1"/>
  <c r="W885" i="1" s="1"/>
  <c r="V856" i="1"/>
  <c r="T856" i="1"/>
  <c r="AI856" i="1" s="1"/>
  <c r="O856" i="1"/>
  <c r="N856" i="1"/>
  <c r="M856" i="1"/>
  <c r="L856" i="1"/>
  <c r="AV885" i="1" s="1"/>
  <c r="K856" i="1"/>
  <c r="J856" i="1"/>
  <c r="AT885" i="1" s="1"/>
  <c r="I856" i="1"/>
  <c r="AS885" i="1" s="1"/>
  <c r="H856" i="1"/>
  <c r="G856" i="1"/>
  <c r="F856" i="1"/>
  <c r="E856" i="1"/>
  <c r="D856" i="1"/>
  <c r="B856" i="1"/>
  <c r="A856" i="1"/>
  <c r="S885" i="1" s="1"/>
  <c r="CI855" i="1"/>
  <c r="CH855" i="1"/>
  <c r="CG855" i="1"/>
  <c r="CF855" i="1"/>
  <c r="CE855" i="1"/>
  <c r="CD855" i="1"/>
  <c r="CC855" i="1"/>
  <c r="CB855" i="1"/>
  <c r="CK855" i="1" s="1"/>
  <c r="CA855" i="1"/>
  <c r="BZ855" i="1"/>
  <c r="BY855" i="1"/>
  <c r="BX855" i="1"/>
  <c r="BV855" i="1"/>
  <c r="BQ855" i="1"/>
  <c r="BP855" i="1"/>
  <c r="BO855" i="1"/>
  <c r="BN855" i="1"/>
  <c r="BM855" i="1"/>
  <c r="AU884" i="1" s="1"/>
  <c r="BL855" i="1"/>
  <c r="BK855" i="1"/>
  <c r="BJ855" i="1"/>
  <c r="BI855" i="1"/>
  <c r="BH855" i="1"/>
  <c r="BG855" i="1"/>
  <c r="BF855" i="1"/>
  <c r="BD855" i="1"/>
  <c r="AY855" i="1"/>
  <c r="AX855" i="1"/>
  <c r="AW855" i="1"/>
  <c r="AV855" i="1"/>
  <c r="AU855" i="1"/>
  <c r="AT855" i="1"/>
  <c r="AS855" i="1"/>
  <c r="AR855" i="1"/>
  <c r="AQ855" i="1"/>
  <c r="AP855" i="1"/>
  <c r="AO855" i="1"/>
  <c r="AN855" i="1"/>
  <c r="AL855" i="1"/>
  <c r="BA855" i="1" s="1"/>
  <c r="AG855" i="1"/>
  <c r="AG884" i="1" s="1"/>
  <c r="AF855" i="1"/>
  <c r="AE855" i="1"/>
  <c r="AD855" i="1"/>
  <c r="AD884" i="1" s="1"/>
  <c r="AC855" i="1"/>
  <c r="AB855" i="1"/>
  <c r="AB884" i="1" s="1"/>
  <c r="AA855" i="1"/>
  <c r="Z855" i="1"/>
  <c r="Z884" i="1" s="1"/>
  <c r="Y855" i="1"/>
  <c r="X855" i="1"/>
  <c r="W855" i="1"/>
  <c r="V855" i="1"/>
  <c r="T855" i="1"/>
  <c r="O855" i="1"/>
  <c r="N855" i="1"/>
  <c r="M855" i="1"/>
  <c r="AW884" i="1" s="1"/>
  <c r="L855" i="1"/>
  <c r="AV884" i="1" s="1"/>
  <c r="K855" i="1"/>
  <c r="J855" i="1"/>
  <c r="I855" i="1"/>
  <c r="AS884" i="1" s="1"/>
  <c r="H855" i="1"/>
  <c r="G855" i="1"/>
  <c r="F855" i="1"/>
  <c r="E855" i="1"/>
  <c r="AO884" i="1" s="1"/>
  <c r="D855" i="1"/>
  <c r="B855" i="1"/>
  <c r="A855" i="1"/>
  <c r="S884" i="1" s="1"/>
  <c r="CI854" i="1"/>
  <c r="CH854" i="1"/>
  <c r="CG854" i="1"/>
  <c r="CF854" i="1"/>
  <c r="CE854" i="1"/>
  <c r="CD854" i="1"/>
  <c r="CC854" i="1"/>
  <c r="CB854" i="1"/>
  <c r="CA854" i="1"/>
  <c r="BZ854" i="1"/>
  <c r="BY854" i="1"/>
  <c r="BX854" i="1"/>
  <c r="BV854" i="1"/>
  <c r="BQ854" i="1"/>
  <c r="BP854" i="1"/>
  <c r="BO854" i="1"/>
  <c r="BN854" i="1"/>
  <c r="BM854" i="1"/>
  <c r="BL854" i="1"/>
  <c r="BK854" i="1"/>
  <c r="BJ854" i="1"/>
  <c r="BI854" i="1"/>
  <c r="BH854" i="1"/>
  <c r="BG854" i="1"/>
  <c r="BF854" i="1"/>
  <c r="BD854" i="1"/>
  <c r="BS854" i="1" s="1"/>
  <c r="AY854" i="1"/>
  <c r="AX854" i="1"/>
  <c r="AW854" i="1"/>
  <c r="AV854" i="1"/>
  <c r="AU854" i="1"/>
  <c r="AT854" i="1"/>
  <c r="AS854" i="1"/>
  <c r="AR854" i="1"/>
  <c r="BA854" i="1" s="1"/>
  <c r="AQ854" i="1"/>
  <c r="AP854" i="1"/>
  <c r="AO854" i="1"/>
  <c r="AN854" i="1"/>
  <c r="AL854" i="1"/>
  <c r="AG854" i="1"/>
  <c r="AF854" i="1"/>
  <c r="AF883" i="1" s="1"/>
  <c r="AE854" i="1"/>
  <c r="AD854" i="1"/>
  <c r="AC854" i="1"/>
  <c r="AC883" i="1" s="1"/>
  <c r="AB854" i="1"/>
  <c r="AA854" i="1"/>
  <c r="AA883" i="1" s="1"/>
  <c r="Z854" i="1"/>
  <c r="Z883" i="1" s="1"/>
  <c r="Y854" i="1"/>
  <c r="X854" i="1"/>
  <c r="W854" i="1"/>
  <c r="W883" i="1" s="1"/>
  <c r="V854" i="1"/>
  <c r="T854" i="1"/>
  <c r="T883" i="1" s="1"/>
  <c r="O854" i="1"/>
  <c r="AY883" i="1" s="1"/>
  <c r="N854" i="1"/>
  <c r="M854" i="1"/>
  <c r="AW883" i="1" s="1"/>
  <c r="L854" i="1"/>
  <c r="AV883" i="1" s="1"/>
  <c r="K854" i="1"/>
  <c r="AU883" i="1" s="1"/>
  <c r="J854" i="1"/>
  <c r="I854" i="1"/>
  <c r="H854" i="1"/>
  <c r="G854" i="1"/>
  <c r="AQ883" i="1" s="1"/>
  <c r="F854" i="1"/>
  <c r="E854" i="1"/>
  <c r="AO883" i="1" s="1"/>
  <c r="D854" i="1"/>
  <c r="B854" i="1"/>
  <c r="AL883" i="1" s="1"/>
  <c r="A854" i="1"/>
  <c r="S883" i="1" s="1"/>
  <c r="CI853" i="1"/>
  <c r="CH853" i="1"/>
  <c r="CG853" i="1"/>
  <c r="CF853" i="1"/>
  <c r="CE853" i="1"/>
  <c r="CD853" i="1"/>
  <c r="CC853" i="1"/>
  <c r="CB853" i="1"/>
  <c r="CA853" i="1"/>
  <c r="BZ853" i="1"/>
  <c r="BY853" i="1"/>
  <c r="BX853" i="1"/>
  <c r="BV853" i="1"/>
  <c r="CK853" i="1" s="1"/>
  <c r="BQ853" i="1"/>
  <c r="BP853" i="1"/>
  <c r="BO853" i="1"/>
  <c r="BN853" i="1"/>
  <c r="BM853" i="1"/>
  <c r="BL853" i="1"/>
  <c r="BK853" i="1"/>
  <c r="BJ853" i="1"/>
  <c r="BI853" i="1"/>
  <c r="BH853" i="1"/>
  <c r="BG853" i="1"/>
  <c r="BF853" i="1"/>
  <c r="BD853" i="1"/>
  <c r="AY853" i="1"/>
  <c r="AX853" i="1"/>
  <c r="AW853" i="1"/>
  <c r="AV853" i="1"/>
  <c r="AU853" i="1"/>
  <c r="AT853" i="1"/>
  <c r="AS853" i="1"/>
  <c r="AR853" i="1"/>
  <c r="AQ853" i="1"/>
  <c r="AP853" i="1"/>
  <c r="AO853" i="1"/>
  <c r="AN853" i="1"/>
  <c r="AL853" i="1"/>
  <c r="BA853" i="1" s="1"/>
  <c r="AG853" i="1"/>
  <c r="AF853" i="1"/>
  <c r="AF882" i="1" s="1"/>
  <c r="AE853" i="1"/>
  <c r="AE882" i="1" s="1"/>
  <c r="AD853" i="1"/>
  <c r="AC853" i="1"/>
  <c r="AC882" i="1" s="1"/>
  <c r="AB853" i="1"/>
  <c r="AB882" i="1" s="1"/>
  <c r="AA853" i="1"/>
  <c r="AA882" i="1" s="1"/>
  <c r="Z853" i="1"/>
  <c r="Z882" i="1" s="1"/>
  <c r="Y853" i="1"/>
  <c r="X853" i="1"/>
  <c r="X882" i="1" s="1"/>
  <c r="W853" i="1"/>
  <c r="W882" i="1" s="1"/>
  <c r="V853" i="1"/>
  <c r="T853" i="1"/>
  <c r="T882" i="1" s="1"/>
  <c r="O853" i="1"/>
  <c r="AY882" i="1" s="1"/>
  <c r="N853" i="1"/>
  <c r="M853" i="1"/>
  <c r="L853" i="1"/>
  <c r="K853" i="1"/>
  <c r="J853" i="1"/>
  <c r="I853" i="1"/>
  <c r="AS882" i="1" s="1"/>
  <c r="H853" i="1"/>
  <c r="AR882" i="1" s="1"/>
  <c r="G853" i="1"/>
  <c r="Q853" i="1" s="1"/>
  <c r="F853" i="1"/>
  <c r="E853" i="1"/>
  <c r="D853" i="1"/>
  <c r="B853" i="1"/>
  <c r="A853" i="1"/>
  <c r="S882" i="1" s="1"/>
  <c r="CC852" i="1"/>
  <c r="BU852" i="1"/>
  <c r="BK852" i="1"/>
  <c r="BC852" i="1"/>
  <c r="AS852" i="1"/>
  <c r="AA852" i="1"/>
  <c r="S852" i="1"/>
  <c r="AK881" i="1" s="1"/>
  <c r="I852" i="1"/>
  <c r="A852" i="1"/>
  <c r="S881" i="1" s="1"/>
  <c r="CI851" i="1"/>
  <c r="AY880" i="1" s="1"/>
  <c r="CH851" i="1"/>
  <c r="CG851" i="1"/>
  <c r="CF851" i="1"/>
  <c r="CE851" i="1"/>
  <c r="CD851" i="1"/>
  <c r="CC851" i="1"/>
  <c r="CB851" i="1"/>
  <c r="CA851" i="1"/>
  <c r="CK851" i="1" s="1"/>
  <c r="BZ851" i="1"/>
  <c r="BY851" i="1"/>
  <c r="BX851" i="1"/>
  <c r="BV851" i="1"/>
  <c r="BQ851" i="1"/>
  <c r="BP851" i="1"/>
  <c r="BO851" i="1"/>
  <c r="BN851" i="1"/>
  <c r="BM851" i="1"/>
  <c r="BL851" i="1"/>
  <c r="BK851" i="1"/>
  <c r="BJ851" i="1"/>
  <c r="BI851" i="1"/>
  <c r="BH851" i="1"/>
  <c r="BS851" i="1" s="1"/>
  <c r="BG851" i="1"/>
  <c r="BF851" i="1"/>
  <c r="BD851" i="1"/>
  <c r="AY851" i="1"/>
  <c r="AX851" i="1"/>
  <c r="AW851" i="1"/>
  <c r="AV851" i="1"/>
  <c r="AU851" i="1"/>
  <c r="AT851" i="1"/>
  <c r="AS851" i="1"/>
  <c r="AR851" i="1"/>
  <c r="AQ851" i="1"/>
  <c r="AP851" i="1"/>
  <c r="AO851" i="1"/>
  <c r="BA851" i="1" s="1"/>
  <c r="AN851" i="1"/>
  <c r="AL851" i="1"/>
  <c r="AG851" i="1"/>
  <c r="AF851" i="1"/>
  <c r="AF880" i="1" s="1"/>
  <c r="AE851" i="1"/>
  <c r="AD851" i="1"/>
  <c r="AC851" i="1"/>
  <c r="AC880" i="1" s="1"/>
  <c r="AB851" i="1"/>
  <c r="AA851" i="1"/>
  <c r="Z851" i="1"/>
  <c r="Y851" i="1"/>
  <c r="X851" i="1"/>
  <c r="X880" i="1" s="1"/>
  <c r="W851" i="1"/>
  <c r="W880" i="1" s="1"/>
  <c r="V851" i="1"/>
  <c r="T851" i="1"/>
  <c r="O851" i="1"/>
  <c r="N851" i="1"/>
  <c r="M851" i="1"/>
  <c r="AW880" i="1" s="1"/>
  <c r="L851" i="1"/>
  <c r="AV880" i="1" s="1"/>
  <c r="K851" i="1"/>
  <c r="J851" i="1"/>
  <c r="AT880" i="1" s="1"/>
  <c r="I851" i="1"/>
  <c r="H851" i="1"/>
  <c r="G851" i="1"/>
  <c r="F851" i="1"/>
  <c r="AP880" i="1" s="1"/>
  <c r="E851" i="1"/>
  <c r="AO880" i="1" s="1"/>
  <c r="D851" i="1"/>
  <c r="B851" i="1"/>
  <c r="A851" i="1"/>
  <c r="S880" i="1" s="1"/>
  <c r="CI850" i="1"/>
  <c r="CH850" i="1"/>
  <c r="CG850" i="1"/>
  <c r="CF850" i="1"/>
  <c r="CE850" i="1"/>
  <c r="CD850" i="1"/>
  <c r="CC850" i="1"/>
  <c r="CB850" i="1"/>
  <c r="CA850" i="1"/>
  <c r="BZ850" i="1"/>
  <c r="BY850" i="1"/>
  <c r="BX850" i="1"/>
  <c r="BV850" i="1"/>
  <c r="BQ850" i="1"/>
  <c r="BP850" i="1"/>
  <c r="BO850" i="1"/>
  <c r="BN850" i="1"/>
  <c r="BM850" i="1"/>
  <c r="BL850" i="1"/>
  <c r="BK850" i="1"/>
  <c r="BJ850" i="1"/>
  <c r="BI850" i="1"/>
  <c r="BH850" i="1"/>
  <c r="BG850" i="1"/>
  <c r="BF850" i="1"/>
  <c r="BD850" i="1"/>
  <c r="AY850" i="1"/>
  <c r="AX850" i="1"/>
  <c r="AW850" i="1"/>
  <c r="AV850" i="1"/>
  <c r="AU850" i="1"/>
  <c r="AT850" i="1"/>
  <c r="AS850" i="1"/>
  <c r="AR850" i="1"/>
  <c r="AQ850" i="1"/>
  <c r="BA850" i="1" s="1"/>
  <c r="AP850" i="1"/>
  <c r="AO850" i="1"/>
  <c r="AN850" i="1"/>
  <c r="AL850" i="1"/>
  <c r="AG850" i="1"/>
  <c r="AG879" i="1" s="1"/>
  <c r="AF850" i="1"/>
  <c r="AE850" i="1"/>
  <c r="AE879" i="1" s="1"/>
  <c r="AD850" i="1"/>
  <c r="AC850" i="1"/>
  <c r="AB850" i="1"/>
  <c r="AA850" i="1"/>
  <c r="AA879" i="1" s="1"/>
  <c r="Z850" i="1"/>
  <c r="Z879" i="1" s="1"/>
  <c r="Y850" i="1"/>
  <c r="Y879" i="1" s="1"/>
  <c r="X850" i="1"/>
  <c r="W850" i="1"/>
  <c r="V850" i="1"/>
  <c r="T850" i="1"/>
  <c r="T879" i="1" s="1"/>
  <c r="O850" i="1"/>
  <c r="N850" i="1"/>
  <c r="AX879" i="1" s="1"/>
  <c r="M850" i="1"/>
  <c r="L850" i="1"/>
  <c r="K850" i="1"/>
  <c r="J850" i="1"/>
  <c r="AT879" i="1" s="1"/>
  <c r="I850" i="1"/>
  <c r="H850" i="1"/>
  <c r="G850" i="1"/>
  <c r="F850" i="1"/>
  <c r="AP879" i="1" s="1"/>
  <c r="E850" i="1"/>
  <c r="D850" i="1"/>
  <c r="B850" i="1"/>
  <c r="Q850" i="1" s="1"/>
  <c r="A850" i="1"/>
  <c r="S879" i="1" s="1"/>
  <c r="CI849" i="1"/>
  <c r="CH849" i="1"/>
  <c r="CG849" i="1"/>
  <c r="CF849" i="1"/>
  <c r="CE849" i="1"/>
  <c r="CD849" i="1"/>
  <c r="CC849" i="1"/>
  <c r="CB849" i="1"/>
  <c r="CA849" i="1"/>
  <c r="BZ849" i="1"/>
  <c r="BY849" i="1"/>
  <c r="BX849" i="1"/>
  <c r="BV849" i="1"/>
  <c r="CK849" i="1" s="1"/>
  <c r="BQ849" i="1"/>
  <c r="BP849" i="1"/>
  <c r="BO849" i="1"/>
  <c r="BN849" i="1"/>
  <c r="BM849" i="1"/>
  <c r="BL849" i="1"/>
  <c r="BK849" i="1"/>
  <c r="BJ849" i="1"/>
  <c r="BI849" i="1"/>
  <c r="BH849" i="1"/>
  <c r="BG849" i="1"/>
  <c r="BF849" i="1"/>
  <c r="BD849" i="1"/>
  <c r="AY849" i="1"/>
  <c r="AX849" i="1"/>
  <c r="AW849" i="1"/>
  <c r="AV849" i="1"/>
  <c r="AU849" i="1"/>
  <c r="AT849" i="1"/>
  <c r="AS849" i="1"/>
  <c r="AR849" i="1"/>
  <c r="AQ849" i="1"/>
  <c r="AP849" i="1"/>
  <c r="AO849" i="1"/>
  <c r="AN849" i="1"/>
  <c r="AN865" i="1" s="1"/>
  <c r="AL849" i="1"/>
  <c r="AG849" i="1"/>
  <c r="AG878" i="1" s="1"/>
  <c r="AF849" i="1"/>
  <c r="AE849" i="1"/>
  <c r="AE878" i="1" s="1"/>
  <c r="AD849" i="1"/>
  <c r="AD878" i="1" s="1"/>
  <c r="AC849" i="1"/>
  <c r="AB849" i="1"/>
  <c r="AB878" i="1" s="1"/>
  <c r="AA849" i="1"/>
  <c r="AA878" i="1" s="1"/>
  <c r="Z849" i="1"/>
  <c r="Y849" i="1"/>
  <c r="X849" i="1"/>
  <c r="W849" i="1"/>
  <c r="W878" i="1" s="1"/>
  <c r="V849" i="1"/>
  <c r="T849" i="1"/>
  <c r="T878" i="1" s="1"/>
  <c r="O849" i="1"/>
  <c r="AY878" i="1" s="1"/>
  <c r="N849" i="1"/>
  <c r="AX878" i="1" s="1"/>
  <c r="M849" i="1"/>
  <c r="L849" i="1"/>
  <c r="K849" i="1"/>
  <c r="J849" i="1"/>
  <c r="I849" i="1"/>
  <c r="H849" i="1"/>
  <c r="AR878" i="1" s="1"/>
  <c r="G849" i="1"/>
  <c r="F849" i="1"/>
  <c r="AP878" i="1" s="1"/>
  <c r="E849" i="1"/>
  <c r="D849" i="1"/>
  <c r="B849" i="1"/>
  <c r="A849" i="1"/>
  <c r="S878" i="1" s="1"/>
  <c r="CI848" i="1"/>
  <c r="CH848" i="1"/>
  <c r="CG848" i="1"/>
  <c r="CF848" i="1"/>
  <c r="CE848" i="1"/>
  <c r="CD848" i="1"/>
  <c r="CC848" i="1"/>
  <c r="CB848" i="1"/>
  <c r="CA848" i="1"/>
  <c r="BZ848" i="1"/>
  <c r="BY848" i="1"/>
  <c r="CK848" i="1" s="1"/>
  <c r="BX848" i="1"/>
  <c r="BV848" i="1"/>
  <c r="BQ848" i="1"/>
  <c r="BP848" i="1"/>
  <c r="AX877" i="1" s="1"/>
  <c r="BO848" i="1"/>
  <c r="BN848" i="1"/>
  <c r="BM848" i="1"/>
  <c r="BL848" i="1"/>
  <c r="BK848" i="1"/>
  <c r="BJ848" i="1"/>
  <c r="BI848" i="1"/>
  <c r="BH848" i="1"/>
  <c r="BG848" i="1"/>
  <c r="BF848" i="1"/>
  <c r="BD848" i="1"/>
  <c r="BS848" i="1" s="1"/>
  <c r="AY848" i="1"/>
  <c r="AX848" i="1"/>
  <c r="AW848" i="1"/>
  <c r="AV848" i="1"/>
  <c r="AU848" i="1"/>
  <c r="AT848" i="1"/>
  <c r="AS848" i="1"/>
  <c r="AR848" i="1"/>
  <c r="AQ848" i="1"/>
  <c r="AP848" i="1"/>
  <c r="AO848" i="1"/>
  <c r="AN848" i="1"/>
  <c r="AL848" i="1"/>
  <c r="BA848" i="1" s="1"/>
  <c r="AG848" i="1"/>
  <c r="AF848" i="1"/>
  <c r="AE848" i="1"/>
  <c r="AD848" i="1"/>
  <c r="AD877" i="1" s="1"/>
  <c r="AC848" i="1"/>
  <c r="AB848" i="1"/>
  <c r="AA848" i="1"/>
  <c r="AA877" i="1" s="1"/>
  <c r="Z848" i="1"/>
  <c r="Y848" i="1"/>
  <c r="X848" i="1"/>
  <c r="W848" i="1"/>
  <c r="V848" i="1"/>
  <c r="T848" i="1"/>
  <c r="O848" i="1"/>
  <c r="N848" i="1"/>
  <c r="M848" i="1"/>
  <c r="L848" i="1"/>
  <c r="K848" i="1"/>
  <c r="AU877" i="1" s="1"/>
  <c r="J848" i="1"/>
  <c r="AT877" i="1" s="1"/>
  <c r="I848" i="1"/>
  <c r="H848" i="1"/>
  <c r="Z877" i="1" s="1"/>
  <c r="G848" i="1"/>
  <c r="F848" i="1"/>
  <c r="AP877" i="1" s="1"/>
  <c r="E848" i="1"/>
  <c r="D848" i="1"/>
  <c r="B848" i="1"/>
  <c r="A848" i="1"/>
  <c r="S877" i="1" s="1"/>
  <c r="CI847" i="1"/>
  <c r="CH847" i="1"/>
  <c r="CG847" i="1"/>
  <c r="CF847" i="1"/>
  <c r="CE847" i="1"/>
  <c r="CD847" i="1"/>
  <c r="CC847" i="1"/>
  <c r="CB847" i="1"/>
  <c r="CA847" i="1"/>
  <c r="BZ847" i="1"/>
  <c r="BY847" i="1"/>
  <c r="BX847" i="1"/>
  <c r="BV847" i="1"/>
  <c r="BQ847" i="1"/>
  <c r="BP847" i="1"/>
  <c r="BO847" i="1"/>
  <c r="BN847" i="1"/>
  <c r="BM847" i="1"/>
  <c r="BL847" i="1"/>
  <c r="BK847" i="1"/>
  <c r="BJ847" i="1"/>
  <c r="BS847" i="1" s="1"/>
  <c r="BI847" i="1"/>
  <c r="BH847" i="1"/>
  <c r="BG847" i="1"/>
  <c r="BF847" i="1"/>
  <c r="BD847" i="1"/>
  <c r="AY847" i="1"/>
  <c r="AX847" i="1"/>
  <c r="AW847" i="1"/>
  <c r="AV847" i="1"/>
  <c r="AU847" i="1"/>
  <c r="AT847" i="1"/>
  <c r="AS847" i="1"/>
  <c r="AR847" i="1"/>
  <c r="AQ847" i="1"/>
  <c r="AP847" i="1"/>
  <c r="AO847" i="1"/>
  <c r="AN847" i="1"/>
  <c r="AL847" i="1"/>
  <c r="AG847" i="1"/>
  <c r="AF847" i="1"/>
  <c r="AE847" i="1"/>
  <c r="AD847" i="1"/>
  <c r="AC847" i="1"/>
  <c r="AC876" i="1" s="1"/>
  <c r="AB847" i="1"/>
  <c r="AA847" i="1"/>
  <c r="Z847" i="1"/>
  <c r="Z876" i="1" s="1"/>
  <c r="Y847" i="1"/>
  <c r="X847" i="1"/>
  <c r="X876" i="1" s="1"/>
  <c r="W847" i="1"/>
  <c r="W876" i="1" s="1"/>
  <c r="V847" i="1"/>
  <c r="V876" i="1" s="1"/>
  <c r="V897" i="1" s="1"/>
  <c r="T847" i="1"/>
  <c r="O847" i="1"/>
  <c r="AY876" i="1" s="1"/>
  <c r="N847" i="1"/>
  <c r="M847" i="1"/>
  <c r="L847" i="1"/>
  <c r="AV876" i="1" s="1"/>
  <c r="K847" i="1"/>
  <c r="J847" i="1"/>
  <c r="I847" i="1"/>
  <c r="H847" i="1"/>
  <c r="G847" i="1"/>
  <c r="AQ876" i="1" s="1"/>
  <c r="F847" i="1"/>
  <c r="E847" i="1"/>
  <c r="D847" i="1"/>
  <c r="AN876" i="1" s="1"/>
  <c r="B847" i="1"/>
  <c r="A847" i="1"/>
  <c r="S876" i="1" s="1"/>
  <c r="CI846" i="1"/>
  <c r="CH846" i="1"/>
  <c r="CG846" i="1"/>
  <c r="CG865" i="1" s="1"/>
  <c r="CF846" i="1"/>
  <c r="CE846" i="1"/>
  <c r="CD846" i="1"/>
  <c r="CC846" i="1"/>
  <c r="AS875" i="1" s="1"/>
  <c r="CB846" i="1"/>
  <c r="CB865" i="1" s="1"/>
  <c r="CA846" i="1"/>
  <c r="BZ846" i="1"/>
  <c r="BY846" i="1"/>
  <c r="BX846" i="1"/>
  <c r="BV846" i="1"/>
  <c r="BQ846" i="1"/>
  <c r="BP846" i="1"/>
  <c r="BO846" i="1"/>
  <c r="BN846" i="1"/>
  <c r="BM846" i="1"/>
  <c r="BM865" i="1" s="1"/>
  <c r="BL846" i="1"/>
  <c r="BK846" i="1"/>
  <c r="BJ846" i="1"/>
  <c r="BI846" i="1"/>
  <c r="BH846" i="1"/>
  <c r="BG846" i="1"/>
  <c r="BF846" i="1"/>
  <c r="BD846" i="1"/>
  <c r="BD865" i="1" s="1"/>
  <c r="AY846" i="1"/>
  <c r="AX846" i="1"/>
  <c r="AW846" i="1"/>
  <c r="AW865" i="1" s="1"/>
  <c r="AV846" i="1"/>
  <c r="AU846" i="1"/>
  <c r="AT846" i="1"/>
  <c r="AT865" i="1" s="1"/>
  <c r="AS846" i="1"/>
  <c r="AR846" i="1"/>
  <c r="AQ846" i="1"/>
  <c r="AP846" i="1"/>
  <c r="AO846" i="1"/>
  <c r="AN846" i="1"/>
  <c r="AL846" i="1"/>
  <c r="AG846" i="1"/>
  <c r="AF846" i="1"/>
  <c r="AE846" i="1"/>
  <c r="AD846" i="1"/>
  <c r="AD865" i="1" s="1"/>
  <c r="AC846" i="1"/>
  <c r="AB846" i="1"/>
  <c r="AA846" i="1"/>
  <c r="Z846" i="1"/>
  <c r="Y846" i="1"/>
  <c r="X846" i="1"/>
  <c r="W846" i="1"/>
  <c r="V846" i="1"/>
  <c r="T846" i="1"/>
  <c r="T865" i="1" s="1"/>
  <c r="O846" i="1"/>
  <c r="N846" i="1"/>
  <c r="M846" i="1"/>
  <c r="M865" i="1" s="1"/>
  <c r="L846" i="1"/>
  <c r="K846" i="1"/>
  <c r="J846" i="1"/>
  <c r="I846" i="1"/>
  <c r="H846" i="1"/>
  <c r="G846" i="1"/>
  <c r="F846" i="1"/>
  <c r="AP875" i="1" s="1"/>
  <c r="E846" i="1"/>
  <c r="D846" i="1"/>
  <c r="V875" i="1" s="1"/>
  <c r="B846" i="1"/>
  <c r="A846" i="1"/>
  <c r="S875" i="1" s="1"/>
  <c r="A841" i="1"/>
  <c r="BU839" i="1"/>
  <c r="BC839" i="1"/>
  <c r="AK839" i="1"/>
  <c r="S839" i="1"/>
  <c r="A839" i="1"/>
  <c r="CI837" i="1"/>
  <c r="CH837" i="1"/>
  <c r="CG837" i="1"/>
  <c r="CF837" i="1"/>
  <c r="CE837" i="1"/>
  <c r="CD837" i="1"/>
  <c r="CB837" i="1"/>
  <c r="CA837" i="1"/>
  <c r="BZ837" i="1"/>
  <c r="BY837" i="1"/>
  <c r="BX837" i="1"/>
  <c r="BQ837" i="1"/>
  <c r="BP837" i="1"/>
  <c r="BO837" i="1"/>
  <c r="BN837" i="1"/>
  <c r="BM837" i="1"/>
  <c r="BL837" i="1"/>
  <c r="BJ837" i="1"/>
  <c r="BI837" i="1"/>
  <c r="BH837" i="1"/>
  <c r="BG837" i="1"/>
  <c r="BF837" i="1"/>
  <c r="AY837" i="1"/>
  <c r="AX837" i="1"/>
  <c r="AW837" i="1"/>
  <c r="AV837" i="1"/>
  <c r="AU837" i="1"/>
  <c r="AT837" i="1"/>
  <c r="AR837" i="1"/>
  <c r="AQ837" i="1"/>
  <c r="AP837" i="1"/>
  <c r="AO837" i="1"/>
  <c r="AN837" i="1"/>
  <c r="AG837" i="1"/>
  <c r="AF837" i="1"/>
  <c r="AE837" i="1"/>
  <c r="AD837" i="1"/>
  <c r="AC837" i="1"/>
  <c r="AB837" i="1"/>
  <c r="Z837" i="1"/>
  <c r="Y837" i="1"/>
  <c r="X837" i="1"/>
  <c r="W837" i="1"/>
  <c r="V837" i="1"/>
  <c r="O837" i="1"/>
  <c r="N837" i="1"/>
  <c r="M837" i="1"/>
  <c r="L837" i="1"/>
  <c r="K837" i="1"/>
  <c r="J837" i="1"/>
  <c r="H837" i="1"/>
  <c r="G837" i="1"/>
  <c r="F837" i="1"/>
  <c r="E837" i="1"/>
  <c r="D837" i="1"/>
  <c r="CI810" i="1"/>
  <c r="CH810" i="1"/>
  <c r="CG810" i="1"/>
  <c r="CF810" i="1"/>
  <c r="CE810" i="1"/>
  <c r="CD810" i="1"/>
  <c r="CB810" i="1"/>
  <c r="CA810" i="1"/>
  <c r="BZ810" i="1"/>
  <c r="BY810" i="1"/>
  <c r="BX810" i="1"/>
  <c r="BQ810" i="1"/>
  <c r="BP810" i="1"/>
  <c r="BO810" i="1"/>
  <c r="BN810" i="1"/>
  <c r="BM810" i="1"/>
  <c r="BL810" i="1"/>
  <c r="BJ810" i="1"/>
  <c r="BI810" i="1"/>
  <c r="BH810" i="1"/>
  <c r="BG810" i="1"/>
  <c r="BF810" i="1"/>
  <c r="AY810" i="1"/>
  <c r="AX810" i="1"/>
  <c r="AW810" i="1"/>
  <c r="AV810" i="1"/>
  <c r="AU810" i="1"/>
  <c r="AT810" i="1"/>
  <c r="AR810" i="1"/>
  <c r="AQ810" i="1"/>
  <c r="AP810" i="1"/>
  <c r="AO810" i="1"/>
  <c r="AN810" i="1"/>
  <c r="AG810" i="1"/>
  <c r="AF810" i="1"/>
  <c r="AE810" i="1"/>
  <c r="AD810" i="1"/>
  <c r="AC810" i="1"/>
  <c r="AB810" i="1"/>
  <c r="Z810" i="1"/>
  <c r="Y810" i="1"/>
  <c r="X810" i="1"/>
  <c r="W810" i="1"/>
  <c r="V810" i="1"/>
  <c r="O810" i="1"/>
  <c r="N810" i="1"/>
  <c r="M810" i="1"/>
  <c r="L810" i="1"/>
  <c r="K810" i="1"/>
  <c r="J810" i="1"/>
  <c r="H810" i="1"/>
  <c r="G810" i="1"/>
  <c r="F810" i="1"/>
  <c r="E810" i="1"/>
  <c r="D810" i="1"/>
  <c r="CI783" i="1"/>
  <c r="CH783" i="1"/>
  <c r="CG783" i="1"/>
  <c r="CF783" i="1"/>
  <c r="CE783" i="1"/>
  <c r="CD783" i="1"/>
  <c r="CB783" i="1"/>
  <c r="CA783" i="1"/>
  <c r="BZ783" i="1"/>
  <c r="BY783" i="1"/>
  <c r="BX783" i="1"/>
  <c r="BQ783" i="1"/>
  <c r="BP783" i="1"/>
  <c r="BO783" i="1"/>
  <c r="BN783" i="1"/>
  <c r="BM783" i="1"/>
  <c r="BL783" i="1"/>
  <c r="BJ783" i="1"/>
  <c r="BI783" i="1"/>
  <c r="BH783" i="1"/>
  <c r="BG783" i="1"/>
  <c r="BF783" i="1"/>
  <c r="AY783" i="1"/>
  <c r="AX783" i="1"/>
  <c r="AW783" i="1"/>
  <c r="AV783" i="1"/>
  <c r="AU783" i="1"/>
  <c r="AT783" i="1"/>
  <c r="AR783" i="1"/>
  <c r="AQ783" i="1"/>
  <c r="AP783" i="1"/>
  <c r="AO783" i="1"/>
  <c r="AN783" i="1"/>
  <c r="AG783" i="1"/>
  <c r="AF783" i="1"/>
  <c r="AE783" i="1"/>
  <c r="AD783" i="1"/>
  <c r="AC783" i="1"/>
  <c r="AB783" i="1"/>
  <c r="Z783" i="1"/>
  <c r="Y783" i="1"/>
  <c r="X783" i="1"/>
  <c r="W783" i="1"/>
  <c r="V783" i="1"/>
  <c r="O783" i="1"/>
  <c r="N783" i="1"/>
  <c r="M783" i="1"/>
  <c r="L783" i="1"/>
  <c r="K783" i="1"/>
  <c r="J783" i="1"/>
  <c r="H783" i="1"/>
  <c r="G783" i="1"/>
  <c r="F783" i="1"/>
  <c r="E783" i="1"/>
  <c r="D783" i="1"/>
  <c r="CI756" i="1"/>
  <c r="CH756" i="1"/>
  <c r="CG756" i="1"/>
  <c r="CF756" i="1"/>
  <c r="CE756" i="1"/>
  <c r="CD756" i="1"/>
  <c r="CB756" i="1"/>
  <c r="CA756" i="1"/>
  <c r="BZ756" i="1"/>
  <c r="BY756" i="1"/>
  <c r="BX756" i="1"/>
  <c r="BQ756" i="1"/>
  <c r="BP756" i="1"/>
  <c r="BO756" i="1"/>
  <c r="BN756" i="1"/>
  <c r="BM756" i="1"/>
  <c r="BL756" i="1"/>
  <c r="BJ756" i="1"/>
  <c r="BI756" i="1"/>
  <c r="BH756" i="1"/>
  <c r="BG756" i="1"/>
  <c r="BF756" i="1"/>
  <c r="AY756" i="1"/>
  <c r="AX756" i="1"/>
  <c r="AW756" i="1"/>
  <c r="AV756" i="1"/>
  <c r="AU756" i="1"/>
  <c r="AT756" i="1"/>
  <c r="AR756" i="1"/>
  <c r="AQ756" i="1"/>
  <c r="AP756" i="1"/>
  <c r="AO756" i="1"/>
  <c r="AN756" i="1"/>
  <c r="AG756" i="1"/>
  <c r="AF756" i="1"/>
  <c r="AE756" i="1"/>
  <c r="AD756" i="1"/>
  <c r="AC756" i="1"/>
  <c r="AB756" i="1"/>
  <c r="Z756" i="1"/>
  <c r="Y756" i="1"/>
  <c r="X756" i="1"/>
  <c r="W756" i="1"/>
  <c r="V756" i="1"/>
  <c r="O756" i="1"/>
  <c r="N756" i="1"/>
  <c r="M756" i="1"/>
  <c r="L756" i="1"/>
  <c r="K756" i="1"/>
  <c r="J756" i="1"/>
  <c r="H756" i="1"/>
  <c r="G756" i="1"/>
  <c r="F756" i="1"/>
  <c r="E756" i="1"/>
  <c r="D756" i="1"/>
  <c r="CI729" i="1"/>
  <c r="CH729" i="1"/>
  <c r="CG729" i="1"/>
  <c r="CF729" i="1"/>
  <c r="CE729" i="1"/>
  <c r="CD729" i="1"/>
  <c r="CB729" i="1"/>
  <c r="CA729" i="1"/>
  <c r="BZ729" i="1"/>
  <c r="BY729" i="1"/>
  <c r="BX729" i="1"/>
  <c r="BQ729" i="1"/>
  <c r="BP729" i="1"/>
  <c r="BO729" i="1"/>
  <c r="BN729" i="1"/>
  <c r="BM729" i="1"/>
  <c r="BL729" i="1"/>
  <c r="BJ729" i="1"/>
  <c r="BI729" i="1"/>
  <c r="BH729" i="1"/>
  <c r="BG729" i="1"/>
  <c r="BF729" i="1"/>
  <c r="AY729" i="1"/>
  <c r="AX729" i="1"/>
  <c r="AW729" i="1"/>
  <c r="AV729" i="1"/>
  <c r="AU729" i="1"/>
  <c r="AT729" i="1"/>
  <c r="AR729" i="1"/>
  <c r="AQ729" i="1"/>
  <c r="AP729" i="1"/>
  <c r="AO729" i="1"/>
  <c r="AN729" i="1"/>
  <c r="AG729" i="1"/>
  <c r="AF729" i="1"/>
  <c r="AE729" i="1"/>
  <c r="AD729" i="1"/>
  <c r="AC729" i="1"/>
  <c r="AB729" i="1"/>
  <c r="Z729" i="1"/>
  <c r="Y729" i="1"/>
  <c r="X729" i="1"/>
  <c r="W729" i="1"/>
  <c r="V729" i="1"/>
  <c r="O729" i="1"/>
  <c r="N729" i="1"/>
  <c r="M729" i="1"/>
  <c r="L729" i="1"/>
  <c r="K729" i="1"/>
  <c r="J729" i="1"/>
  <c r="H729" i="1"/>
  <c r="G729" i="1"/>
  <c r="F729" i="1"/>
  <c r="E729" i="1"/>
  <c r="D729" i="1"/>
  <c r="CI702" i="1"/>
  <c r="CH702" i="1"/>
  <c r="CG702" i="1"/>
  <c r="CF702" i="1"/>
  <c r="CE702" i="1"/>
  <c r="CD702" i="1"/>
  <c r="CB702" i="1"/>
  <c r="CA702" i="1"/>
  <c r="BZ702" i="1"/>
  <c r="BY702" i="1"/>
  <c r="BX702" i="1"/>
  <c r="BQ702" i="1"/>
  <c r="BP702" i="1"/>
  <c r="BO702" i="1"/>
  <c r="BN702" i="1"/>
  <c r="BM702" i="1"/>
  <c r="BL702" i="1"/>
  <c r="BJ702" i="1"/>
  <c r="BI702" i="1"/>
  <c r="BH702" i="1"/>
  <c r="BG702" i="1"/>
  <c r="BF702" i="1"/>
  <c r="AY702" i="1"/>
  <c r="AX702" i="1"/>
  <c r="AW702" i="1"/>
  <c r="AV702" i="1"/>
  <c r="AU702" i="1"/>
  <c r="AT702" i="1"/>
  <c r="AR702" i="1"/>
  <c r="AQ702" i="1"/>
  <c r="AP702" i="1"/>
  <c r="AO702" i="1"/>
  <c r="AN702" i="1"/>
  <c r="AG702" i="1"/>
  <c r="AF702" i="1"/>
  <c r="AE702" i="1"/>
  <c r="AD702" i="1"/>
  <c r="AC702" i="1"/>
  <c r="AB702" i="1"/>
  <c r="Z702" i="1"/>
  <c r="Y702" i="1"/>
  <c r="X702" i="1"/>
  <c r="W702" i="1"/>
  <c r="V702" i="1"/>
  <c r="O702" i="1"/>
  <c r="N702" i="1"/>
  <c r="M702" i="1"/>
  <c r="L702" i="1"/>
  <c r="K702" i="1"/>
  <c r="J702" i="1"/>
  <c r="H702" i="1"/>
  <c r="G702" i="1"/>
  <c r="F702" i="1"/>
  <c r="E702" i="1"/>
  <c r="D702" i="1"/>
  <c r="CI675" i="1"/>
  <c r="CH675" i="1"/>
  <c r="CG675" i="1"/>
  <c r="CF675" i="1"/>
  <c r="CE675" i="1"/>
  <c r="CD675" i="1"/>
  <c r="CB675" i="1"/>
  <c r="CA675" i="1"/>
  <c r="BZ675" i="1"/>
  <c r="BY675" i="1"/>
  <c r="BX675" i="1"/>
  <c r="BQ675" i="1"/>
  <c r="BP675" i="1"/>
  <c r="BO675" i="1"/>
  <c r="BN675" i="1"/>
  <c r="BM675" i="1"/>
  <c r="BL675" i="1"/>
  <c r="BJ675" i="1"/>
  <c r="BI675" i="1"/>
  <c r="BH675" i="1"/>
  <c r="BG675" i="1"/>
  <c r="BF675" i="1"/>
  <c r="AY675" i="1"/>
  <c r="AX675" i="1"/>
  <c r="AW675" i="1"/>
  <c r="AV675" i="1"/>
  <c r="AU675" i="1"/>
  <c r="AT675" i="1"/>
  <c r="AR675" i="1"/>
  <c r="AQ675" i="1"/>
  <c r="AP675" i="1"/>
  <c r="AO675" i="1"/>
  <c r="AN675" i="1"/>
  <c r="AG675" i="1"/>
  <c r="AF675" i="1"/>
  <c r="AE675" i="1"/>
  <c r="AD675" i="1"/>
  <c r="AC675" i="1"/>
  <c r="AB675" i="1"/>
  <c r="Z675" i="1"/>
  <c r="Y675" i="1"/>
  <c r="X675" i="1"/>
  <c r="W675" i="1"/>
  <c r="V675" i="1"/>
  <c r="O675" i="1"/>
  <c r="N675" i="1"/>
  <c r="M675" i="1"/>
  <c r="L675" i="1"/>
  <c r="K675" i="1"/>
  <c r="J675" i="1"/>
  <c r="H675" i="1"/>
  <c r="G675" i="1"/>
  <c r="F675" i="1"/>
  <c r="E675" i="1"/>
  <c r="D675" i="1"/>
  <c r="CI648" i="1"/>
  <c r="CH648" i="1"/>
  <c r="CG648" i="1"/>
  <c r="CF648" i="1"/>
  <c r="CE648" i="1"/>
  <c r="CD648" i="1"/>
  <c r="CB648" i="1"/>
  <c r="CA648" i="1"/>
  <c r="BZ648" i="1"/>
  <c r="BY648" i="1"/>
  <c r="BX648" i="1"/>
  <c r="BQ648" i="1"/>
  <c r="BP648" i="1"/>
  <c r="BO648" i="1"/>
  <c r="BN648" i="1"/>
  <c r="BM648" i="1"/>
  <c r="BL648" i="1"/>
  <c r="BJ648" i="1"/>
  <c r="BI648" i="1"/>
  <c r="BH648" i="1"/>
  <c r="BG648" i="1"/>
  <c r="BF648" i="1"/>
  <c r="AY648" i="1"/>
  <c r="AX648" i="1"/>
  <c r="AW648" i="1"/>
  <c r="AV648" i="1"/>
  <c r="AU648" i="1"/>
  <c r="AT648" i="1"/>
  <c r="AR648" i="1"/>
  <c r="AQ648" i="1"/>
  <c r="AP648" i="1"/>
  <c r="AO648" i="1"/>
  <c r="AN648" i="1"/>
  <c r="AG648" i="1"/>
  <c r="AF648" i="1"/>
  <c r="AE648" i="1"/>
  <c r="AD648" i="1"/>
  <c r="AC648" i="1"/>
  <c r="AB648" i="1"/>
  <c r="Z648" i="1"/>
  <c r="Y648" i="1"/>
  <c r="X648" i="1"/>
  <c r="W648" i="1"/>
  <c r="V648" i="1"/>
  <c r="O648" i="1"/>
  <c r="N648" i="1"/>
  <c r="M648" i="1"/>
  <c r="L648" i="1"/>
  <c r="K648" i="1"/>
  <c r="J648" i="1"/>
  <c r="H648" i="1"/>
  <c r="G648" i="1"/>
  <c r="F648" i="1"/>
  <c r="E648" i="1"/>
  <c r="D648" i="1"/>
  <c r="CI621" i="1"/>
  <c r="CH621" i="1"/>
  <c r="CG621" i="1"/>
  <c r="CF621" i="1"/>
  <c r="CE621" i="1"/>
  <c r="CD621" i="1"/>
  <c r="CB621" i="1"/>
  <c r="CA621" i="1"/>
  <c r="BZ621" i="1"/>
  <c r="BY621" i="1"/>
  <c r="BX621" i="1"/>
  <c r="BQ621" i="1"/>
  <c r="BP621" i="1"/>
  <c r="BO621" i="1"/>
  <c r="BN621" i="1"/>
  <c r="BM621" i="1"/>
  <c r="BL621" i="1"/>
  <c r="BJ621" i="1"/>
  <c r="BI621" i="1"/>
  <c r="BH621" i="1"/>
  <c r="BG621" i="1"/>
  <c r="BF621" i="1"/>
  <c r="AY621" i="1"/>
  <c r="AX621" i="1"/>
  <c r="AW621" i="1"/>
  <c r="AV621" i="1"/>
  <c r="AU621" i="1"/>
  <c r="AT621" i="1"/>
  <c r="AR621" i="1"/>
  <c r="AQ621" i="1"/>
  <c r="AP621" i="1"/>
  <c r="AO621" i="1"/>
  <c r="AN621" i="1"/>
  <c r="AG621" i="1"/>
  <c r="AF621" i="1"/>
  <c r="AE621" i="1"/>
  <c r="AD621" i="1"/>
  <c r="AC621" i="1"/>
  <c r="AB621" i="1"/>
  <c r="Z621" i="1"/>
  <c r="Y621" i="1"/>
  <c r="X621" i="1"/>
  <c r="W621" i="1"/>
  <c r="V621" i="1"/>
  <c r="O621" i="1"/>
  <c r="N621" i="1"/>
  <c r="M621" i="1"/>
  <c r="L621" i="1"/>
  <c r="K621" i="1"/>
  <c r="J621" i="1"/>
  <c r="H621" i="1"/>
  <c r="G621" i="1"/>
  <c r="F621" i="1"/>
  <c r="E621" i="1"/>
  <c r="D621" i="1"/>
  <c r="CI594" i="1"/>
  <c r="CH594" i="1"/>
  <c r="CG594" i="1"/>
  <c r="CF594" i="1"/>
  <c r="CE594" i="1"/>
  <c r="CD594" i="1"/>
  <c r="CB594" i="1"/>
  <c r="CA594" i="1"/>
  <c r="BZ594" i="1"/>
  <c r="BY594" i="1"/>
  <c r="BX594" i="1"/>
  <c r="BQ594" i="1"/>
  <c r="BP594" i="1"/>
  <c r="BO594" i="1"/>
  <c r="BN594" i="1"/>
  <c r="BM594" i="1"/>
  <c r="BL594" i="1"/>
  <c r="BJ594" i="1"/>
  <c r="BI594" i="1"/>
  <c r="BH594" i="1"/>
  <c r="BG594" i="1"/>
  <c r="BF594" i="1"/>
  <c r="AY594" i="1"/>
  <c r="AX594" i="1"/>
  <c r="AW594" i="1"/>
  <c r="AV594" i="1"/>
  <c r="AU594" i="1"/>
  <c r="AT594" i="1"/>
  <c r="AR594" i="1"/>
  <c r="AQ594" i="1"/>
  <c r="AP594" i="1"/>
  <c r="AO594" i="1"/>
  <c r="AN594" i="1"/>
  <c r="AG594" i="1"/>
  <c r="AF594" i="1"/>
  <c r="AE594" i="1"/>
  <c r="AD594" i="1"/>
  <c r="AC594" i="1"/>
  <c r="AB594" i="1"/>
  <c r="Z594" i="1"/>
  <c r="Y594" i="1"/>
  <c r="X594" i="1"/>
  <c r="W594" i="1"/>
  <c r="V594" i="1"/>
  <c r="O594" i="1"/>
  <c r="N594" i="1"/>
  <c r="M594" i="1"/>
  <c r="L594" i="1"/>
  <c r="K594" i="1"/>
  <c r="J594" i="1"/>
  <c r="H594" i="1"/>
  <c r="G594" i="1"/>
  <c r="F594" i="1"/>
  <c r="E594" i="1"/>
  <c r="D594" i="1"/>
  <c r="CI567" i="1"/>
  <c r="CH567" i="1"/>
  <c r="CG567" i="1"/>
  <c r="CF567" i="1"/>
  <c r="CE567" i="1"/>
  <c r="CD567" i="1"/>
  <c r="CB567" i="1"/>
  <c r="CA567" i="1"/>
  <c r="BZ567" i="1"/>
  <c r="BY567" i="1"/>
  <c r="BX567" i="1"/>
  <c r="BQ567" i="1"/>
  <c r="BP567" i="1"/>
  <c r="BO567" i="1"/>
  <c r="BN567" i="1"/>
  <c r="BM567" i="1"/>
  <c r="BL567" i="1"/>
  <c r="BJ567" i="1"/>
  <c r="BI567" i="1"/>
  <c r="BH567" i="1"/>
  <c r="BG567" i="1"/>
  <c r="BF567" i="1"/>
  <c r="AY567" i="1"/>
  <c r="AX567" i="1"/>
  <c r="AW567" i="1"/>
  <c r="AV567" i="1"/>
  <c r="AU567" i="1"/>
  <c r="AT567" i="1"/>
  <c r="AR567" i="1"/>
  <c r="AQ567" i="1"/>
  <c r="AP567" i="1"/>
  <c r="AO567" i="1"/>
  <c r="AN567" i="1"/>
  <c r="AG567" i="1"/>
  <c r="AF567" i="1"/>
  <c r="AE567" i="1"/>
  <c r="AD567" i="1"/>
  <c r="AC567" i="1"/>
  <c r="AB567" i="1"/>
  <c r="Z567" i="1"/>
  <c r="Y567" i="1"/>
  <c r="X567" i="1"/>
  <c r="W567" i="1"/>
  <c r="V567" i="1"/>
  <c r="O567" i="1"/>
  <c r="N567" i="1"/>
  <c r="M567" i="1"/>
  <c r="L567" i="1"/>
  <c r="K567" i="1"/>
  <c r="J567" i="1"/>
  <c r="H567" i="1"/>
  <c r="G567" i="1"/>
  <c r="F567" i="1"/>
  <c r="E567" i="1"/>
  <c r="D567" i="1"/>
  <c r="CI540" i="1"/>
  <c r="CH540" i="1"/>
  <c r="CG540" i="1"/>
  <c r="CF540" i="1"/>
  <c r="CE540" i="1"/>
  <c r="CD540" i="1"/>
  <c r="CB540" i="1"/>
  <c r="CA540" i="1"/>
  <c r="BZ540" i="1"/>
  <c r="BY540" i="1"/>
  <c r="BX540" i="1"/>
  <c r="BQ540" i="1"/>
  <c r="BP540" i="1"/>
  <c r="BO540" i="1"/>
  <c r="BN540" i="1"/>
  <c r="BM540" i="1"/>
  <c r="BL540" i="1"/>
  <c r="BJ540" i="1"/>
  <c r="BI540" i="1"/>
  <c r="BH540" i="1"/>
  <c r="BG540" i="1"/>
  <c r="BF540" i="1"/>
  <c r="AY540" i="1"/>
  <c r="AX540" i="1"/>
  <c r="AW540" i="1"/>
  <c r="AV540" i="1"/>
  <c r="AU540" i="1"/>
  <c r="AT540" i="1"/>
  <c r="AR540" i="1"/>
  <c r="AQ540" i="1"/>
  <c r="AP540" i="1"/>
  <c r="AO540" i="1"/>
  <c r="AN540" i="1"/>
  <c r="AG540" i="1"/>
  <c r="AF540" i="1"/>
  <c r="AE540" i="1"/>
  <c r="AD540" i="1"/>
  <c r="AC540" i="1"/>
  <c r="AB540" i="1"/>
  <c r="Z540" i="1"/>
  <c r="Y540" i="1"/>
  <c r="X540" i="1"/>
  <c r="W540" i="1"/>
  <c r="V540" i="1"/>
  <c r="O540" i="1"/>
  <c r="N540" i="1"/>
  <c r="M540" i="1"/>
  <c r="L540" i="1"/>
  <c r="K540" i="1"/>
  <c r="J540" i="1"/>
  <c r="H540" i="1"/>
  <c r="G540" i="1"/>
  <c r="F540" i="1"/>
  <c r="E540" i="1"/>
  <c r="D540" i="1"/>
  <c r="CI513" i="1"/>
  <c r="CH513" i="1"/>
  <c r="CG513" i="1"/>
  <c r="CF513" i="1"/>
  <c r="CE513" i="1"/>
  <c r="CD513" i="1"/>
  <c r="CB513" i="1"/>
  <c r="CA513" i="1"/>
  <c r="BZ513" i="1"/>
  <c r="BY513" i="1"/>
  <c r="BX513" i="1"/>
  <c r="BQ513" i="1"/>
  <c r="BP513" i="1"/>
  <c r="BO513" i="1"/>
  <c r="BN513" i="1"/>
  <c r="BM513" i="1"/>
  <c r="BL513" i="1"/>
  <c r="BJ513" i="1"/>
  <c r="BI513" i="1"/>
  <c r="BH513" i="1"/>
  <c r="BG513" i="1"/>
  <c r="BF513" i="1"/>
  <c r="AY513" i="1"/>
  <c r="AX513" i="1"/>
  <c r="AW513" i="1"/>
  <c r="AV513" i="1"/>
  <c r="AU513" i="1"/>
  <c r="AT513" i="1"/>
  <c r="AR513" i="1"/>
  <c r="AQ513" i="1"/>
  <c r="AP513" i="1"/>
  <c r="AO513" i="1"/>
  <c r="AN513" i="1"/>
  <c r="AG513" i="1"/>
  <c r="AF513" i="1"/>
  <c r="AE513" i="1"/>
  <c r="AD513" i="1"/>
  <c r="AC513" i="1"/>
  <c r="AB513" i="1"/>
  <c r="Z513" i="1"/>
  <c r="Y513" i="1"/>
  <c r="X513" i="1"/>
  <c r="W513" i="1"/>
  <c r="V513" i="1"/>
  <c r="O513" i="1"/>
  <c r="N513" i="1"/>
  <c r="M513" i="1"/>
  <c r="L513" i="1"/>
  <c r="K513" i="1"/>
  <c r="J513" i="1"/>
  <c r="H513" i="1"/>
  <c r="G513" i="1"/>
  <c r="F513" i="1"/>
  <c r="E513" i="1"/>
  <c r="D513" i="1"/>
  <c r="CI486" i="1"/>
  <c r="CH486" i="1"/>
  <c r="CG486" i="1"/>
  <c r="CF486" i="1"/>
  <c r="CE486" i="1"/>
  <c r="CD486" i="1"/>
  <c r="CB486" i="1"/>
  <c r="CA486" i="1"/>
  <c r="BZ486" i="1"/>
  <c r="BY486" i="1"/>
  <c r="BX486" i="1"/>
  <c r="BQ486" i="1"/>
  <c r="BP486" i="1"/>
  <c r="BO486" i="1"/>
  <c r="BN486" i="1"/>
  <c r="BM486" i="1"/>
  <c r="BL486" i="1"/>
  <c r="BJ486" i="1"/>
  <c r="BI486" i="1"/>
  <c r="BH486" i="1"/>
  <c r="BG486" i="1"/>
  <c r="BF486" i="1"/>
  <c r="AY486" i="1"/>
  <c r="AX486" i="1"/>
  <c r="AW486" i="1"/>
  <c r="AV486" i="1"/>
  <c r="AU486" i="1"/>
  <c r="AT486" i="1"/>
  <c r="AR486" i="1"/>
  <c r="AQ486" i="1"/>
  <c r="AP486" i="1"/>
  <c r="AO486" i="1"/>
  <c r="AN486" i="1"/>
  <c r="AG486" i="1"/>
  <c r="AF486" i="1"/>
  <c r="AE486" i="1"/>
  <c r="AD486" i="1"/>
  <c r="AC486" i="1"/>
  <c r="AB486" i="1"/>
  <c r="Z486" i="1"/>
  <c r="Y486" i="1"/>
  <c r="X486" i="1"/>
  <c r="W486" i="1"/>
  <c r="V486" i="1"/>
  <c r="O486" i="1"/>
  <c r="N486" i="1"/>
  <c r="M486" i="1"/>
  <c r="L486" i="1"/>
  <c r="K486" i="1"/>
  <c r="J486" i="1"/>
  <c r="H486" i="1"/>
  <c r="G486" i="1"/>
  <c r="F486" i="1"/>
  <c r="E486" i="1"/>
  <c r="D486" i="1"/>
  <c r="CI459" i="1"/>
  <c r="CH459" i="1"/>
  <c r="CG459" i="1"/>
  <c r="CF459" i="1"/>
  <c r="CE459" i="1"/>
  <c r="CD459" i="1"/>
  <c r="CB459" i="1"/>
  <c r="CA459" i="1"/>
  <c r="BZ459" i="1"/>
  <c r="BY459" i="1"/>
  <c r="BX459" i="1"/>
  <c r="BQ459" i="1"/>
  <c r="BP459" i="1"/>
  <c r="BO459" i="1"/>
  <c r="BN459" i="1"/>
  <c r="BM459" i="1"/>
  <c r="BL459" i="1"/>
  <c r="BJ459" i="1"/>
  <c r="BI459" i="1"/>
  <c r="BH459" i="1"/>
  <c r="BG459" i="1"/>
  <c r="BF459" i="1"/>
  <c r="AY459" i="1"/>
  <c r="AX459" i="1"/>
  <c r="AW459" i="1"/>
  <c r="AV459" i="1"/>
  <c r="AU459" i="1"/>
  <c r="AT459" i="1"/>
  <c r="AR459" i="1"/>
  <c r="AQ459" i="1"/>
  <c r="AP459" i="1"/>
  <c r="AO459" i="1"/>
  <c r="AN459" i="1"/>
  <c r="AG459" i="1"/>
  <c r="AF459" i="1"/>
  <c r="AE459" i="1"/>
  <c r="AD459" i="1"/>
  <c r="AC459" i="1"/>
  <c r="AB459" i="1"/>
  <c r="Z459" i="1"/>
  <c r="Y459" i="1"/>
  <c r="X459" i="1"/>
  <c r="W459" i="1"/>
  <c r="V459" i="1"/>
  <c r="O459" i="1"/>
  <c r="N459" i="1"/>
  <c r="M459" i="1"/>
  <c r="L459" i="1"/>
  <c r="K459" i="1"/>
  <c r="J459" i="1"/>
  <c r="H459" i="1"/>
  <c r="G459" i="1"/>
  <c r="F459" i="1"/>
  <c r="E459" i="1"/>
  <c r="D459" i="1"/>
  <c r="CI432" i="1"/>
  <c r="CH432" i="1"/>
  <c r="CG432" i="1"/>
  <c r="CF432" i="1"/>
  <c r="CE432" i="1"/>
  <c r="CD432" i="1"/>
  <c r="CB432" i="1"/>
  <c r="CA432" i="1"/>
  <c r="BZ432" i="1"/>
  <c r="BY432" i="1"/>
  <c r="BX432" i="1"/>
  <c r="BQ432" i="1"/>
  <c r="BP432" i="1"/>
  <c r="BO432" i="1"/>
  <c r="BN432" i="1"/>
  <c r="BM432" i="1"/>
  <c r="BL432" i="1"/>
  <c r="BJ432" i="1"/>
  <c r="BI432" i="1"/>
  <c r="BH432" i="1"/>
  <c r="BG432" i="1"/>
  <c r="BF432" i="1"/>
  <c r="AY432" i="1"/>
  <c r="AX432" i="1"/>
  <c r="AW432" i="1"/>
  <c r="AV432" i="1"/>
  <c r="AU432" i="1"/>
  <c r="AT432" i="1"/>
  <c r="AR432" i="1"/>
  <c r="AQ432" i="1"/>
  <c r="AP432" i="1"/>
  <c r="AO432" i="1"/>
  <c r="AN432" i="1"/>
  <c r="AG432" i="1"/>
  <c r="AF432" i="1"/>
  <c r="AE432" i="1"/>
  <c r="AD432" i="1"/>
  <c r="AC432" i="1"/>
  <c r="AB432" i="1"/>
  <c r="Z432" i="1"/>
  <c r="Y432" i="1"/>
  <c r="X432" i="1"/>
  <c r="W432" i="1"/>
  <c r="V432" i="1"/>
  <c r="O432" i="1"/>
  <c r="N432" i="1"/>
  <c r="M432" i="1"/>
  <c r="L432" i="1"/>
  <c r="K432" i="1"/>
  <c r="J432" i="1"/>
  <c r="H432" i="1"/>
  <c r="G432" i="1"/>
  <c r="F432" i="1"/>
  <c r="E432" i="1"/>
  <c r="D432" i="1"/>
  <c r="CI405" i="1"/>
  <c r="CH405" i="1"/>
  <c r="CG405" i="1"/>
  <c r="CF405" i="1"/>
  <c r="CE405" i="1"/>
  <c r="CD405" i="1"/>
  <c r="CB405" i="1"/>
  <c r="CA405" i="1"/>
  <c r="BZ405" i="1"/>
  <c r="BY405" i="1"/>
  <c r="BX405" i="1"/>
  <c r="BQ405" i="1"/>
  <c r="BP405" i="1"/>
  <c r="BO405" i="1"/>
  <c r="BN405" i="1"/>
  <c r="BM405" i="1"/>
  <c r="BL405" i="1"/>
  <c r="BJ405" i="1"/>
  <c r="BI405" i="1"/>
  <c r="BH405" i="1"/>
  <c r="BG405" i="1"/>
  <c r="BF405" i="1"/>
  <c r="AY405" i="1"/>
  <c r="AX405" i="1"/>
  <c r="AW405" i="1"/>
  <c r="AV405" i="1"/>
  <c r="AU405" i="1"/>
  <c r="AT405" i="1"/>
  <c r="AR405" i="1"/>
  <c r="AQ405" i="1"/>
  <c r="AP405" i="1"/>
  <c r="AO405" i="1"/>
  <c r="AN405" i="1"/>
  <c r="AG405" i="1"/>
  <c r="AF405" i="1"/>
  <c r="AE405" i="1"/>
  <c r="AD405" i="1"/>
  <c r="AC405" i="1"/>
  <c r="AB405" i="1"/>
  <c r="Z405" i="1"/>
  <c r="Y405" i="1"/>
  <c r="X405" i="1"/>
  <c r="W405" i="1"/>
  <c r="V405" i="1"/>
  <c r="O405" i="1"/>
  <c r="N405" i="1"/>
  <c r="M405" i="1"/>
  <c r="L405" i="1"/>
  <c r="K405" i="1"/>
  <c r="J405" i="1"/>
  <c r="H405" i="1"/>
  <c r="G405" i="1"/>
  <c r="F405" i="1"/>
  <c r="E405" i="1"/>
  <c r="D405" i="1"/>
  <c r="CI378" i="1"/>
  <c r="CH378" i="1"/>
  <c r="CG378" i="1"/>
  <c r="CF378" i="1"/>
  <c r="CE378" i="1"/>
  <c r="CD378" i="1"/>
  <c r="CB378" i="1"/>
  <c r="CA378" i="1"/>
  <c r="BZ378" i="1"/>
  <c r="BY378" i="1"/>
  <c r="BX378" i="1"/>
  <c r="BQ378" i="1"/>
  <c r="BP378" i="1"/>
  <c r="BO378" i="1"/>
  <c r="BN378" i="1"/>
  <c r="BM378" i="1"/>
  <c r="BL378" i="1"/>
  <c r="BJ378" i="1"/>
  <c r="BI378" i="1"/>
  <c r="BH378" i="1"/>
  <c r="BG378" i="1"/>
  <c r="BF378" i="1"/>
  <c r="AY378" i="1"/>
  <c r="AX378" i="1"/>
  <c r="AW378" i="1"/>
  <c r="AV378" i="1"/>
  <c r="AU378" i="1"/>
  <c r="AT378" i="1"/>
  <c r="AR378" i="1"/>
  <c r="AQ378" i="1"/>
  <c r="AP378" i="1"/>
  <c r="AO378" i="1"/>
  <c r="AN378" i="1"/>
  <c r="AG378" i="1"/>
  <c r="AF378" i="1"/>
  <c r="AE378" i="1"/>
  <c r="AD378" i="1"/>
  <c r="AC378" i="1"/>
  <c r="AB378" i="1"/>
  <c r="Z378" i="1"/>
  <c r="Y378" i="1"/>
  <c r="X378" i="1"/>
  <c r="W378" i="1"/>
  <c r="V378" i="1"/>
  <c r="R378" i="1"/>
  <c r="O378" i="1"/>
  <c r="N378" i="1"/>
  <c r="M378" i="1"/>
  <c r="L378" i="1"/>
  <c r="K378" i="1"/>
  <c r="J378" i="1"/>
  <c r="H378" i="1"/>
  <c r="G378" i="1"/>
  <c r="F378" i="1"/>
  <c r="E378" i="1"/>
  <c r="D378" i="1"/>
  <c r="AJ370" i="1"/>
  <c r="AJ369" i="1"/>
  <c r="AJ378" i="1" s="1"/>
  <c r="CI351" i="1"/>
  <c r="CH351" i="1"/>
  <c r="CG351" i="1"/>
  <c r="CF351" i="1"/>
  <c r="CE351" i="1"/>
  <c r="CD351" i="1"/>
  <c r="CB351" i="1"/>
  <c r="CA351" i="1"/>
  <c r="BZ351" i="1"/>
  <c r="BY351" i="1"/>
  <c r="BX351" i="1"/>
  <c r="BQ351" i="1"/>
  <c r="BP351" i="1"/>
  <c r="BO351" i="1"/>
  <c r="BN351" i="1"/>
  <c r="BM351" i="1"/>
  <c r="BL351" i="1"/>
  <c r="BJ351" i="1"/>
  <c r="BI351" i="1"/>
  <c r="BH351" i="1"/>
  <c r="BG351" i="1"/>
  <c r="BF351" i="1"/>
  <c r="AY351" i="1"/>
  <c r="AX351" i="1"/>
  <c r="AW351" i="1"/>
  <c r="AV351" i="1"/>
  <c r="AU351" i="1"/>
  <c r="AT351" i="1"/>
  <c r="AR351" i="1"/>
  <c r="AQ351" i="1"/>
  <c r="AP351" i="1"/>
  <c r="AO351" i="1"/>
  <c r="AN351" i="1"/>
  <c r="AG351" i="1"/>
  <c r="AF351" i="1"/>
  <c r="AE351" i="1"/>
  <c r="AD351" i="1"/>
  <c r="AC351" i="1"/>
  <c r="AB351" i="1"/>
  <c r="Z351" i="1"/>
  <c r="Y351" i="1"/>
  <c r="X351" i="1"/>
  <c r="W351" i="1"/>
  <c r="V351" i="1"/>
  <c r="O351" i="1"/>
  <c r="N351" i="1"/>
  <c r="M351" i="1"/>
  <c r="L351" i="1"/>
  <c r="K351" i="1"/>
  <c r="J351" i="1"/>
  <c r="H351" i="1"/>
  <c r="G351" i="1"/>
  <c r="F351" i="1"/>
  <c r="E351" i="1"/>
  <c r="D351" i="1"/>
  <c r="CI324" i="1"/>
  <c r="CH324" i="1"/>
  <c r="CG324" i="1"/>
  <c r="CF324" i="1"/>
  <c r="CE324" i="1"/>
  <c r="CD324" i="1"/>
  <c r="CB324" i="1"/>
  <c r="CA324" i="1"/>
  <c r="BZ324" i="1"/>
  <c r="BY324" i="1"/>
  <c r="BX324" i="1"/>
  <c r="BQ324" i="1"/>
  <c r="BP324" i="1"/>
  <c r="BO324" i="1"/>
  <c r="BN324" i="1"/>
  <c r="BM324" i="1"/>
  <c r="BL324" i="1"/>
  <c r="BJ324" i="1"/>
  <c r="BI324" i="1"/>
  <c r="BH324" i="1"/>
  <c r="BG324" i="1"/>
  <c r="BF324" i="1"/>
  <c r="AY324" i="1"/>
  <c r="AX324" i="1"/>
  <c r="AW324" i="1"/>
  <c r="AV324" i="1"/>
  <c r="AU324" i="1"/>
  <c r="AT324" i="1"/>
  <c r="AR324" i="1"/>
  <c r="AQ324" i="1"/>
  <c r="AP324" i="1"/>
  <c r="AO324" i="1"/>
  <c r="AN324" i="1"/>
  <c r="AG324" i="1"/>
  <c r="AF324" i="1"/>
  <c r="AE324" i="1"/>
  <c r="AD324" i="1"/>
  <c r="AC324" i="1"/>
  <c r="AB324" i="1"/>
  <c r="Z324" i="1"/>
  <c r="Y324" i="1"/>
  <c r="X324" i="1"/>
  <c r="W324" i="1"/>
  <c r="V324" i="1"/>
  <c r="O324" i="1"/>
  <c r="N324" i="1"/>
  <c r="M324" i="1"/>
  <c r="L324" i="1"/>
  <c r="K324" i="1"/>
  <c r="J324" i="1"/>
  <c r="H324" i="1"/>
  <c r="G324" i="1"/>
  <c r="F324" i="1"/>
  <c r="E324" i="1"/>
  <c r="D324" i="1"/>
  <c r="CI297" i="1"/>
  <c r="CH297" i="1"/>
  <c r="CG297" i="1"/>
  <c r="CF297" i="1"/>
  <c r="CE297" i="1"/>
  <c r="CD297" i="1"/>
  <c r="CB297" i="1"/>
  <c r="CA297" i="1"/>
  <c r="BZ297" i="1"/>
  <c r="BY297" i="1"/>
  <c r="BX297" i="1"/>
  <c r="BQ297" i="1"/>
  <c r="BP297" i="1"/>
  <c r="BO297" i="1"/>
  <c r="BN297" i="1"/>
  <c r="BM297" i="1"/>
  <c r="BL297" i="1"/>
  <c r="BJ297" i="1"/>
  <c r="BI297" i="1"/>
  <c r="BH297" i="1"/>
  <c r="BG297" i="1"/>
  <c r="BF297" i="1"/>
  <c r="AY297" i="1"/>
  <c r="AX297" i="1"/>
  <c r="AW297" i="1"/>
  <c r="AV297" i="1"/>
  <c r="AU297" i="1"/>
  <c r="AT297" i="1"/>
  <c r="AR297" i="1"/>
  <c r="AQ297" i="1"/>
  <c r="AP297" i="1"/>
  <c r="AO297" i="1"/>
  <c r="AN297" i="1"/>
  <c r="AG297" i="1"/>
  <c r="AF297" i="1"/>
  <c r="AE297" i="1"/>
  <c r="AD297" i="1"/>
  <c r="AC297" i="1"/>
  <c r="AB297" i="1"/>
  <c r="Z297" i="1"/>
  <c r="Y297" i="1"/>
  <c r="X297" i="1"/>
  <c r="W297" i="1"/>
  <c r="V297" i="1"/>
  <c r="O297" i="1"/>
  <c r="N297" i="1"/>
  <c r="M297" i="1"/>
  <c r="L297" i="1"/>
  <c r="K297" i="1"/>
  <c r="J297" i="1"/>
  <c r="H297" i="1"/>
  <c r="G297" i="1"/>
  <c r="F297" i="1"/>
  <c r="E297" i="1"/>
  <c r="D297" i="1"/>
  <c r="CI270" i="1"/>
  <c r="CH270" i="1"/>
  <c r="CG270" i="1"/>
  <c r="CF270" i="1"/>
  <c r="CE270" i="1"/>
  <c r="CD270" i="1"/>
  <c r="CB270" i="1"/>
  <c r="CA270" i="1"/>
  <c r="BZ270" i="1"/>
  <c r="BY270" i="1"/>
  <c r="BX270" i="1"/>
  <c r="BQ270" i="1"/>
  <c r="BP270" i="1"/>
  <c r="BO270" i="1"/>
  <c r="BN270" i="1"/>
  <c r="BM270" i="1"/>
  <c r="BL270" i="1"/>
  <c r="BJ270" i="1"/>
  <c r="BI270" i="1"/>
  <c r="BH270" i="1"/>
  <c r="BG270" i="1"/>
  <c r="BF270" i="1"/>
  <c r="AY270" i="1"/>
  <c r="AX270" i="1"/>
  <c r="AW270" i="1"/>
  <c r="AV270" i="1"/>
  <c r="AU270" i="1"/>
  <c r="AT270" i="1"/>
  <c r="AR270" i="1"/>
  <c r="AQ270" i="1"/>
  <c r="AP270" i="1"/>
  <c r="AO270" i="1"/>
  <c r="AN270" i="1"/>
  <c r="AG270" i="1"/>
  <c r="AF270" i="1"/>
  <c r="AE270" i="1"/>
  <c r="AD270" i="1"/>
  <c r="AC270" i="1"/>
  <c r="AB270" i="1"/>
  <c r="Z270" i="1"/>
  <c r="Y270" i="1"/>
  <c r="X270" i="1"/>
  <c r="W270" i="1"/>
  <c r="V270" i="1"/>
  <c r="O270" i="1"/>
  <c r="N270" i="1"/>
  <c r="M270" i="1"/>
  <c r="L270" i="1"/>
  <c r="K270" i="1"/>
  <c r="J270" i="1"/>
  <c r="H270" i="1"/>
  <c r="G270" i="1"/>
  <c r="F270" i="1"/>
  <c r="E270" i="1"/>
  <c r="D270" i="1"/>
  <c r="CI243" i="1"/>
  <c r="CH243" i="1"/>
  <c r="CG243" i="1"/>
  <c r="CF243" i="1"/>
  <c r="CE243" i="1"/>
  <c r="CD243" i="1"/>
  <c r="CB243" i="1"/>
  <c r="CA243" i="1"/>
  <c r="BZ243" i="1"/>
  <c r="BY243" i="1"/>
  <c r="BX243" i="1"/>
  <c r="BQ243" i="1"/>
  <c r="BP243" i="1"/>
  <c r="BO243" i="1"/>
  <c r="BN243" i="1"/>
  <c r="BM243" i="1"/>
  <c r="BL243" i="1"/>
  <c r="BJ243" i="1"/>
  <c r="BI243" i="1"/>
  <c r="BH243" i="1"/>
  <c r="BG243" i="1"/>
  <c r="BF243" i="1"/>
  <c r="AY243" i="1"/>
  <c r="AX243" i="1"/>
  <c r="AW243" i="1"/>
  <c r="AV243" i="1"/>
  <c r="AU243" i="1"/>
  <c r="AT243" i="1"/>
  <c r="AR243" i="1"/>
  <c r="AQ243" i="1"/>
  <c r="AP243" i="1"/>
  <c r="AO243" i="1"/>
  <c r="AN243" i="1"/>
  <c r="AJ243" i="1"/>
  <c r="AG243" i="1"/>
  <c r="AF243" i="1"/>
  <c r="AE243" i="1"/>
  <c r="AD243" i="1"/>
  <c r="AC243" i="1"/>
  <c r="AB243" i="1"/>
  <c r="Z243" i="1"/>
  <c r="Y243" i="1"/>
  <c r="X243" i="1"/>
  <c r="W243" i="1"/>
  <c r="V243" i="1"/>
  <c r="O243" i="1"/>
  <c r="N243" i="1"/>
  <c r="M243" i="1"/>
  <c r="L243" i="1"/>
  <c r="K243" i="1"/>
  <c r="J243" i="1"/>
  <c r="H243" i="1"/>
  <c r="G243" i="1"/>
  <c r="F243" i="1"/>
  <c r="E243" i="1"/>
  <c r="D243" i="1"/>
  <c r="A226" i="1"/>
  <c r="A253" i="1" s="1"/>
  <c r="A280" i="1" s="1"/>
  <c r="A307" i="1" s="1"/>
  <c r="A334" i="1" s="1"/>
  <c r="A361" i="1" s="1"/>
  <c r="A388" i="1" s="1"/>
  <c r="A415" i="1" s="1"/>
  <c r="A442" i="1" s="1"/>
  <c r="A469" i="1" s="1"/>
  <c r="A496" i="1" s="1"/>
  <c r="A523" i="1" s="1"/>
  <c r="A550" i="1" s="1"/>
  <c r="A577" i="1" s="1"/>
  <c r="A604" i="1" s="1"/>
  <c r="A631" i="1" s="1"/>
  <c r="A658" i="1" s="1"/>
  <c r="A685" i="1" s="1"/>
  <c r="A712" i="1" s="1"/>
  <c r="A739" i="1" s="1"/>
  <c r="A766" i="1" s="1"/>
  <c r="A793" i="1" s="1"/>
  <c r="A820" i="1" s="1"/>
  <c r="CI216" i="1"/>
  <c r="CH216" i="1"/>
  <c r="CG216" i="1"/>
  <c r="CF216" i="1"/>
  <c r="CE216" i="1"/>
  <c r="CD216" i="1"/>
  <c r="CB216" i="1"/>
  <c r="CA216" i="1"/>
  <c r="BZ216" i="1"/>
  <c r="BY216" i="1"/>
  <c r="BX216" i="1"/>
  <c r="BQ216" i="1"/>
  <c r="BP216" i="1"/>
  <c r="BO216" i="1"/>
  <c r="BN216" i="1"/>
  <c r="BM216" i="1"/>
  <c r="BL216" i="1"/>
  <c r="BJ216" i="1"/>
  <c r="BI216" i="1"/>
  <c r="BH216" i="1"/>
  <c r="BG216" i="1"/>
  <c r="BF216" i="1"/>
  <c r="AY216" i="1"/>
  <c r="AX216" i="1"/>
  <c r="AW216" i="1"/>
  <c r="AV216" i="1"/>
  <c r="AU216" i="1"/>
  <c r="AT216" i="1"/>
  <c r="AR216" i="1"/>
  <c r="AQ216" i="1"/>
  <c r="AP216" i="1"/>
  <c r="AO216" i="1"/>
  <c r="AN216" i="1"/>
  <c r="AG216" i="1"/>
  <c r="AF216" i="1"/>
  <c r="AE216" i="1"/>
  <c r="AD216" i="1"/>
  <c r="AC216" i="1"/>
  <c r="AB216" i="1"/>
  <c r="Z216" i="1"/>
  <c r="Y216" i="1"/>
  <c r="X216" i="1"/>
  <c r="W216" i="1"/>
  <c r="V216" i="1"/>
  <c r="O216" i="1"/>
  <c r="N216" i="1"/>
  <c r="M216" i="1"/>
  <c r="L216" i="1"/>
  <c r="K216" i="1"/>
  <c r="J216" i="1"/>
  <c r="H216" i="1"/>
  <c r="G216" i="1"/>
  <c r="F216" i="1"/>
  <c r="E216" i="1"/>
  <c r="D216" i="1"/>
  <c r="AJ207" i="1"/>
  <c r="AJ206" i="1"/>
  <c r="AJ216" i="1" s="1"/>
  <c r="CI189" i="1"/>
  <c r="CH189" i="1"/>
  <c r="CG189" i="1"/>
  <c r="CF189" i="1"/>
  <c r="CE189" i="1"/>
  <c r="CD189" i="1"/>
  <c r="CB189" i="1"/>
  <c r="CA189" i="1"/>
  <c r="BZ189" i="1"/>
  <c r="BY189" i="1"/>
  <c r="BX189" i="1"/>
  <c r="BQ189" i="1"/>
  <c r="BP189" i="1"/>
  <c r="BO189" i="1"/>
  <c r="BN189" i="1"/>
  <c r="BM189" i="1"/>
  <c r="BL189" i="1"/>
  <c r="BJ189" i="1"/>
  <c r="BI189" i="1"/>
  <c r="BH189" i="1"/>
  <c r="BG189" i="1"/>
  <c r="BF189" i="1"/>
  <c r="AY189" i="1"/>
  <c r="AX189" i="1"/>
  <c r="AW189" i="1"/>
  <c r="AV189" i="1"/>
  <c r="AU189" i="1"/>
  <c r="AT189" i="1"/>
  <c r="AR189" i="1"/>
  <c r="AQ189" i="1"/>
  <c r="AP189" i="1"/>
  <c r="AO189" i="1"/>
  <c r="AN189" i="1"/>
  <c r="AG189" i="1"/>
  <c r="AF189" i="1"/>
  <c r="AE189" i="1"/>
  <c r="AD189" i="1"/>
  <c r="AC189" i="1"/>
  <c r="AB189" i="1"/>
  <c r="Z189" i="1"/>
  <c r="Y189" i="1"/>
  <c r="X189" i="1"/>
  <c r="W189" i="1"/>
  <c r="V189" i="1"/>
  <c r="O189" i="1"/>
  <c r="N189" i="1"/>
  <c r="M189" i="1"/>
  <c r="L189" i="1"/>
  <c r="K189" i="1"/>
  <c r="J189" i="1"/>
  <c r="H189" i="1"/>
  <c r="G189" i="1"/>
  <c r="F189" i="1"/>
  <c r="E189" i="1"/>
  <c r="D189" i="1"/>
  <c r="CI162" i="1"/>
  <c r="CH162" i="1"/>
  <c r="CG162" i="1"/>
  <c r="CF162" i="1"/>
  <c r="CE162" i="1"/>
  <c r="CD162" i="1"/>
  <c r="CB162" i="1"/>
  <c r="CA162" i="1"/>
  <c r="BZ162" i="1"/>
  <c r="BY162" i="1"/>
  <c r="BX162" i="1"/>
  <c r="BQ162" i="1"/>
  <c r="BP162" i="1"/>
  <c r="BO162" i="1"/>
  <c r="BN162" i="1"/>
  <c r="BM162" i="1"/>
  <c r="BL162" i="1"/>
  <c r="BJ162" i="1"/>
  <c r="BI162" i="1"/>
  <c r="BH162" i="1"/>
  <c r="BG162" i="1"/>
  <c r="BF162" i="1"/>
  <c r="AY162" i="1"/>
  <c r="AX162" i="1"/>
  <c r="AW162" i="1"/>
  <c r="AV162" i="1"/>
  <c r="AU162" i="1"/>
  <c r="AT162" i="1"/>
  <c r="AR162" i="1"/>
  <c r="AQ162" i="1"/>
  <c r="AP162" i="1"/>
  <c r="AO162" i="1"/>
  <c r="AN162" i="1"/>
  <c r="AG162" i="1"/>
  <c r="AF162" i="1"/>
  <c r="AE162" i="1"/>
  <c r="AD162" i="1"/>
  <c r="AC162" i="1"/>
  <c r="AB162" i="1"/>
  <c r="Z162" i="1"/>
  <c r="Y162" i="1"/>
  <c r="X162" i="1"/>
  <c r="W162" i="1"/>
  <c r="V162" i="1"/>
  <c r="R162" i="1"/>
  <c r="O162" i="1"/>
  <c r="N162" i="1"/>
  <c r="M162" i="1"/>
  <c r="L162" i="1"/>
  <c r="K162" i="1"/>
  <c r="J162" i="1"/>
  <c r="H162" i="1"/>
  <c r="G162" i="1"/>
  <c r="F162" i="1"/>
  <c r="E162" i="1"/>
  <c r="D162" i="1"/>
  <c r="A144" i="1"/>
  <c r="A171" i="1" s="1"/>
  <c r="A198" i="1" s="1"/>
  <c r="A225" i="1" s="1"/>
  <c r="A252" i="1" s="1"/>
  <c r="A279" i="1" s="1"/>
  <c r="A306" i="1" s="1"/>
  <c r="A333" i="1" s="1"/>
  <c r="A360" i="1" s="1"/>
  <c r="A387" i="1" s="1"/>
  <c r="A414" i="1" s="1"/>
  <c r="A441" i="1" s="1"/>
  <c r="A468" i="1" s="1"/>
  <c r="A495" i="1" s="1"/>
  <c r="A522" i="1" s="1"/>
  <c r="A549" i="1" s="1"/>
  <c r="A576" i="1" s="1"/>
  <c r="A603" i="1" s="1"/>
  <c r="A630" i="1" s="1"/>
  <c r="A657" i="1" s="1"/>
  <c r="A684" i="1" s="1"/>
  <c r="A711" i="1" s="1"/>
  <c r="A738" i="1" s="1"/>
  <c r="A765" i="1" s="1"/>
  <c r="A792" i="1" s="1"/>
  <c r="A819" i="1" s="1"/>
  <c r="CI135" i="1"/>
  <c r="CH135" i="1"/>
  <c r="CG135" i="1"/>
  <c r="CF135" i="1"/>
  <c r="CE135" i="1"/>
  <c r="CD135" i="1"/>
  <c r="CB135" i="1"/>
  <c r="CA135" i="1"/>
  <c r="BZ135" i="1"/>
  <c r="BY135" i="1"/>
  <c r="BX135" i="1"/>
  <c r="BQ135" i="1"/>
  <c r="BP135" i="1"/>
  <c r="BO135" i="1"/>
  <c r="BN135" i="1"/>
  <c r="BM135" i="1"/>
  <c r="BL135" i="1"/>
  <c r="BJ135" i="1"/>
  <c r="BI135" i="1"/>
  <c r="BH135" i="1"/>
  <c r="BG135" i="1"/>
  <c r="BF135" i="1"/>
  <c r="AY135" i="1"/>
  <c r="AX135" i="1"/>
  <c r="AW135" i="1"/>
  <c r="AV135" i="1"/>
  <c r="AU135" i="1"/>
  <c r="AT135" i="1"/>
  <c r="AR135" i="1"/>
  <c r="AQ135" i="1"/>
  <c r="AP135" i="1"/>
  <c r="AO135" i="1"/>
  <c r="AN135" i="1"/>
  <c r="AG135" i="1"/>
  <c r="AF135" i="1"/>
  <c r="AE135" i="1"/>
  <c r="AD135" i="1"/>
  <c r="AC135" i="1"/>
  <c r="AB135" i="1"/>
  <c r="Z135" i="1"/>
  <c r="Y135" i="1"/>
  <c r="X135" i="1"/>
  <c r="W135" i="1"/>
  <c r="V135" i="1"/>
  <c r="O135" i="1"/>
  <c r="N135" i="1"/>
  <c r="M135" i="1"/>
  <c r="L135" i="1"/>
  <c r="K135" i="1"/>
  <c r="J135" i="1"/>
  <c r="H135" i="1"/>
  <c r="G135" i="1"/>
  <c r="F135" i="1"/>
  <c r="E135" i="1"/>
  <c r="D135" i="1"/>
  <c r="CI108" i="1"/>
  <c r="CH108" i="1"/>
  <c r="CG108" i="1"/>
  <c r="CF108" i="1"/>
  <c r="CE108" i="1"/>
  <c r="CD108" i="1"/>
  <c r="CB108" i="1"/>
  <c r="CA108" i="1"/>
  <c r="BZ108" i="1"/>
  <c r="BY108" i="1"/>
  <c r="BX108" i="1"/>
  <c r="BQ108" i="1"/>
  <c r="BP108" i="1"/>
  <c r="BO108" i="1"/>
  <c r="BN108" i="1"/>
  <c r="BM108" i="1"/>
  <c r="BL108" i="1"/>
  <c r="BJ108" i="1"/>
  <c r="BI108" i="1"/>
  <c r="BH108" i="1"/>
  <c r="BG108" i="1"/>
  <c r="BF108" i="1"/>
  <c r="AY108" i="1"/>
  <c r="AX108" i="1"/>
  <c r="AW108" i="1"/>
  <c r="AV108" i="1"/>
  <c r="AU108" i="1"/>
  <c r="AT108" i="1"/>
  <c r="AR108" i="1"/>
  <c r="AQ108" i="1"/>
  <c r="AP108" i="1"/>
  <c r="AO108" i="1"/>
  <c r="AN108" i="1"/>
  <c r="AG108" i="1"/>
  <c r="AF108" i="1"/>
  <c r="AE108" i="1"/>
  <c r="AD108" i="1"/>
  <c r="AC108" i="1"/>
  <c r="AB108" i="1"/>
  <c r="Z108" i="1"/>
  <c r="Y108" i="1"/>
  <c r="X108" i="1"/>
  <c r="W108" i="1"/>
  <c r="V108" i="1"/>
  <c r="O108" i="1"/>
  <c r="N108" i="1"/>
  <c r="M108" i="1"/>
  <c r="L108" i="1"/>
  <c r="K108" i="1"/>
  <c r="J108" i="1"/>
  <c r="H108" i="1"/>
  <c r="G108" i="1"/>
  <c r="F108" i="1"/>
  <c r="E108" i="1"/>
  <c r="D108" i="1"/>
  <c r="A99" i="1"/>
  <c r="A126" i="1" s="1"/>
  <c r="A153" i="1" s="1"/>
  <c r="A180" i="1" s="1"/>
  <c r="A207" i="1" s="1"/>
  <c r="A234" i="1" s="1"/>
  <c r="A261" i="1" s="1"/>
  <c r="A288" i="1" s="1"/>
  <c r="A315" i="1" s="1"/>
  <c r="A342" i="1" s="1"/>
  <c r="A369" i="1" s="1"/>
  <c r="A396" i="1" s="1"/>
  <c r="A423" i="1" s="1"/>
  <c r="A450" i="1" s="1"/>
  <c r="A477" i="1" s="1"/>
  <c r="A504" i="1" s="1"/>
  <c r="A531" i="1" s="1"/>
  <c r="A558" i="1" s="1"/>
  <c r="A585" i="1" s="1"/>
  <c r="A612" i="1" s="1"/>
  <c r="A639" i="1" s="1"/>
  <c r="A666" i="1" s="1"/>
  <c r="A693" i="1" s="1"/>
  <c r="A720" i="1" s="1"/>
  <c r="A747" i="1" s="1"/>
  <c r="A774" i="1" s="1"/>
  <c r="A801" i="1" s="1"/>
  <c r="A828" i="1" s="1"/>
  <c r="CI81" i="1"/>
  <c r="CH81" i="1"/>
  <c r="CG81" i="1"/>
  <c r="CF81" i="1"/>
  <c r="CE81" i="1"/>
  <c r="CD81" i="1"/>
  <c r="CB81" i="1"/>
  <c r="CA81" i="1"/>
  <c r="BZ81" i="1"/>
  <c r="BY81" i="1"/>
  <c r="BX81" i="1"/>
  <c r="BQ81" i="1"/>
  <c r="BP81" i="1"/>
  <c r="BO81" i="1"/>
  <c r="BN81" i="1"/>
  <c r="BM81" i="1"/>
  <c r="BL81" i="1"/>
  <c r="BJ81" i="1"/>
  <c r="BI81" i="1"/>
  <c r="BH81" i="1"/>
  <c r="BG81" i="1"/>
  <c r="BF81" i="1"/>
  <c r="AY81" i="1"/>
  <c r="AX81" i="1"/>
  <c r="AW81" i="1"/>
  <c r="AV81" i="1"/>
  <c r="AU81" i="1"/>
  <c r="AT81" i="1"/>
  <c r="AR81" i="1"/>
  <c r="AQ81" i="1"/>
  <c r="AP81" i="1"/>
  <c r="AO81" i="1"/>
  <c r="AN81" i="1"/>
  <c r="AG81" i="1"/>
  <c r="AF81" i="1"/>
  <c r="AE81" i="1"/>
  <c r="AD81" i="1"/>
  <c r="AC81" i="1"/>
  <c r="AB81" i="1"/>
  <c r="Z81" i="1"/>
  <c r="Y81" i="1"/>
  <c r="X81" i="1"/>
  <c r="W81" i="1"/>
  <c r="V81" i="1"/>
  <c r="O81" i="1"/>
  <c r="N81" i="1"/>
  <c r="M81" i="1"/>
  <c r="L81" i="1"/>
  <c r="K81" i="1"/>
  <c r="J81" i="1"/>
  <c r="H81" i="1"/>
  <c r="G81" i="1"/>
  <c r="F81" i="1"/>
  <c r="E81" i="1"/>
  <c r="D81" i="1"/>
  <c r="AK80" i="1"/>
  <c r="AK107" i="1" s="1"/>
  <c r="AK134" i="1" s="1"/>
  <c r="AK161" i="1" s="1"/>
  <c r="AK188" i="1" s="1"/>
  <c r="AK215" i="1" s="1"/>
  <c r="AK242" i="1" s="1"/>
  <c r="AK269" i="1" s="1"/>
  <c r="AK296" i="1" s="1"/>
  <c r="AK323" i="1" s="1"/>
  <c r="AK350" i="1" s="1"/>
  <c r="AK377" i="1" s="1"/>
  <c r="AK404" i="1" s="1"/>
  <c r="AK431" i="1" s="1"/>
  <c r="AK458" i="1" s="1"/>
  <c r="AK485" i="1" s="1"/>
  <c r="AK512" i="1" s="1"/>
  <c r="AK539" i="1" s="1"/>
  <c r="AK566" i="1" s="1"/>
  <c r="AK593" i="1" s="1"/>
  <c r="AK620" i="1" s="1"/>
  <c r="AK647" i="1" s="1"/>
  <c r="AK674" i="1" s="1"/>
  <c r="AK701" i="1" s="1"/>
  <c r="AK728" i="1" s="1"/>
  <c r="AK755" i="1" s="1"/>
  <c r="AK782" i="1" s="1"/>
  <c r="AK809" i="1" s="1"/>
  <c r="AK836" i="1" s="1"/>
  <c r="AK79" i="1"/>
  <c r="AK106" i="1" s="1"/>
  <c r="AK133" i="1" s="1"/>
  <c r="AK160" i="1" s="1"/>
  <c r="AK187" i="1" s="1"/>
  <c r="AK214" i="1" s="1"/>
  <c r="AK241" i="1" s="1"/>
  <c r="AK268" i="1" s="1"/>
  <c r="AK295" i="1" s="1"/>
  <c r="AK322" i="1" s="1"/>
  <c r="AK349" i="1" s="1"/>
  <c r="AK376" i="1" s="1"/>
  <c r="AK403" i="1" s="1"/>
  <c r="AK430" i="1" s="1"/>
  <c r="AK457" i="1" s="1"/>
  <c r="AK484" i="1" s="1"/>
  <c r="AK511" i="1" s="1"/>
  <c r="AK538" i="1" s="1"/>
  <c r="AK565" i="1" s="1"/>
  <c r="AK592" i="1" s="1"/>
  <c r="AK619" i="1" s="1"/>
  <c r="AK646" i="1" s="1"/>
  <c r="AK673" i="1" s="1"/>
  <c r="AK700" i="1" s="1"/>
  <c r="AK727" i="1" s="1"/>
  <c r="AK754" i="1" s="1"/>
  <c r="AK781" i="1" s="1"/>
  <c r="AK808" i="1" s="1"/>
  <c r="AK835" i="1" s="1"/>
  <c r="AK78" i="1"/>
  <c r="AK105" i="1" s="1"/>
  <c r="AK132" i="1" s="1"/>
  <c r="AK159" i="1" s="1"/>
  <c r="AK186" i="1" s="1"/>
  <c r="AK213" i="1" s="1"/>
  <c r="AK240" i="1" s="1"/>
  <c r="AK267" i="1" s="1"/>
  <c r="AK294" i="1" s="1"/>
  <c r="AK321" i="1" s="1"/>
  <c r="AK348" i="1" s="1"/>
  <c r="AK375" i="1" s="1"/>
  <c r="AK402" i="1" s="1"/>
  <c r="AK429" i="1" s="1"/>
  <c r="AK456" i="1" s="1"/>
  <c r="AK483" i="1" s="1"/>
  <c r="AK510" i="1" s="1"/>
  <c r="AK537" i="1" s="1"/>
  <c r="AK564" i="1" s="1"/>
  <c r="AK591" i="1" s="1"/>
  <c r="AK618" i="1" s="1"/>
  <c r="AK645" i="1" s="1"/>
  <c r="AK672" i="1" s="1"/>
  <c r="AK699" i="1" s="1"/>
  <c r="AK726" i="1" s="1"/>
  <c r="AK753" i="1" s="1"/>
  <c r="AK780" i="1" s="1"/>
  <c r="AK807" i="1" s="1"/>
  <c r="AK834" i="1" s="1"/>
  <c r="AK77" i="1"/>
  <c r="AK104" i="1" s="1"/>
  <c r="AK131" i="1" s="1"/>
  <c r="AK158" i="1" s="1"/>
  <c r="AK185" i="1" s="1"/>
  <c r="AK212" i="1" s="1"/>
  <c r="AK239" i="1" s="1"/>
  <c r="AK266" i="1" s="1"/>
  <c r="AK293" i="1" s="1"/>
  <c r="AK320" i="1" s="1"/>
  <c r="AK347" i="1" s="1"/>
  <c r="AK374" i="1" s="1"/>
  <c r="AK401" i="1" s="1"/>
  <c r="AK428" i="1" s="1"/>
  <c r="AK455" i="1" s="1"/>
  <c r="AK482" i="1" s="1"/>
  <c r="AK509" i="1" s="1"/>
  <c r="AK536" i="1" s="1"/>
  <c r="AK563" i="1" s="1"/>
  <c r="AK590" i="1" s="1"/>
  <c r="AK617" i="1" s="1"/>
  <c r="AK644" i="1" s="1"/>
  <c r="AK671" i="1" s="1"/>
  <c r="AK698" i="1" s="1"/>
  <c r="AK725" i="1" s="1"/>
  <c r="AK752" i="1" s="1"/>
  <c r="AK779" i="1" s="1"/>
  <c r="AK806" i="1" s="1"/>
  <c r="AK833" i="1" s="1"/>
  <c r="A71" i="1"/>
  <c r="A98" i="1" s="1"/>
  <c r="A125" i="1" s="1"/>
  <c r="A152" i="1" s="1"/>
  <c r="A179" i="1" s="1"/>
  <c r="A206" i="1" s="1"/>
  <c r="A233" i="1" s="1"/>
  <c r="A260" i="1" s="1"/>
  <c r="A287" i="1" s="1"/>
  <c r="A314" i="1" s="1"/>
  <c r="A341" i="1" s="1"/>
  <c r="A368" i="1" s="1"/>
  <c r="A395" i="1" s="1"/>
  <c r="A422" i="1" s="1"/>
  <c r="A449" i="1" s="1"/>
  <c r="A476" i="1" s="1"/>
  <c r="A503" i="1" s="1"/>
  <c r="A530" i="1" s="1"/>
  <c r="A557" i="1" s="1"/>
  <c r="A584" i="1" s="1"/>
  <c r="A611" i="1" s="1"/>
  <c r="A638" i="1" s="1"/>
  <c r="A665" i="1" s="1"/>
  <c r="A692" i="1" s="1"/>
  <c r="A719" i="1" s="1"/>
  <c r="A746" i="1" s="1"/>
  <c r="A773" i="1" s="1"/>
  <c r="A800" i="1" s="1"/>
  <c r="A827" i="1" s="1"/>
  <c r="AK69" i="1"/>
  <c r="AK96" i="1" s="1"/>
  <c r="AK123" i="1" s="1"/>
  <c r="AK150" i="1" s="1"/>
  <c r="AK177" i="1" s="1"/>
  <c r="AK204" i="1" s="1"/>
  <c r="AK231" i="1" s="1"/>
  <c r="AK258" i="1" s="1"/>
  <c r="AK285" i="1" s="1"/>
  <c r="AK312" i="1" s="1"/>
  <c r="AK339" i="1" s="1"/>
  <c r="AK366" i="1" s="1"/>
  <c r="AK393" i="1" s="1"/>
  <c r="AK420" i="1" s="1"/>
  <c r="AK447" i="1" s="1"/>
  <c r="AK474" i="1" s="1"/>
  <c r="AK501" i="1" s="1"/>
  <c r="AK528" i="1" s="1"/>
  <c r="AK555" i="1" s="1"/>
  <c r="AK582" i="1" s="1"/>
  <c r="AK609" i="1" s="1"/>
  <c r="AK636" i="1" s="1"/>
  <c r="AK663" i="1" s="1"/>
  <c r="AK690" i="1" s="1"/>
  <c r="AK717" i="1" s="1"/>
  <c r="AK744" i="1" s="1"/>
  <c r="AK771" i="1" s="1"/>
  <c r="AK798" i="1" s="1"/>
  <c r="AK825" i="1" s="1"/>
  <c r="CI54" i="1"/>
  <c r="CH54" i="1"/>
  <c r="CG54" i="1"/>
  <c r="CF54" i="1"/>
  <c r="CE54" i="1"/>
  <c r="CD54" i="1"/>
  <c r="CB54" i="1"/>
  <c r="CA54" i="1"/>
  <c r="BZ54" i="1"/>
  <c r="BY54" i="1"/>
  <c r="BX54" i="1"/>
  <c r="BQ54" i="1"/>
  <c r="BP54" i="1"/>
  <c r="BO54" i="1"/>
  <c r="BN54" i="1"/>
  <c r="BM54" i="1"/>
  <c r="BL54" i="1"/>
  <c r="BJ54" i="1"/>
  <c r="BI54" i="1"/>
  <c r="BH54" i="1"/>
  <c r="BG54" i="1"/>
  <c r="BF54" i="1"/>
  <c r="AY54" i="1"/>
  <c r="AX54" i="1"/>
  <c r="AW54" i="1"/>
  <c r="AV54" i="1"/>
  <c r="AU54" i="1"/>
  <c r="AT54" i="1"/>
  <c r="AR54" i="1"/>
  <c r="AQ54" i="1"/>
  <c r="AP54" i="1"/>
  <c r="AO54" i="1"/>
  <c r="AN54" i="1"/>
  <c r="AG54" i="1"/>
  <c r="AF54" i="1"/>
  <c r="AE54" i="1"/>
  <c r="AD54" i="1"/>
  <c r="AC54" i="1"/>
  <c r="AB54" i="1"/>
  <c r="Z54" i="1"/>
  <c r="Y54" i="1"/>
  <c r="X54" i="1"/>
  <c r="W54" i="1"/>
  <c r="V54" i="1"/>
  <c r="O54" i="1"/>
  <c r="N54" i="1"/>
  <c r="M54" i="1"/>
  <c r="L54" i="1"/>
  <c r="K54" i="1"/>
  <c r="J54" i="1"/>
  <c r="H54" i="1"/>
  <c r="G54" i="1"/>
  <c r="F54" i="1"/>
  <c r="E54" i="1"/>
  <c r="D54" i="1"/>
  <c r="S53" i="1"/>
  <c r="S80" i="1" s="1"/>
  <c r="S107" i="1" s="1"/>
  <c r="S134" i="1" s="1"/>
  <c r="S161" i="1" s="1"/>
  <c r="S188" i="1" s="1"/>
  <c r="S215" i="1" s="1"/>
  <c r="S242" i="1" s="1"/>
  <c r="S269" i="1" s="1"/>
  <c r="S296" i="1" s="1"/>
  <c r="S323" i="1" s="1"/>
  <c r="S350" i="1" s="1"/>
  <c r="S377" i="1" s="1"/>
  <c r="S404" i="1" s="1"/>
  <c r="S431" i="1" s="1"/>
  <c r="S458" i="1" s="1"/>
  <c r="S485" i="1" s="1"/>
  <c r="S512" i="1" s="1"/>
  <c r="S539" i="1" s="1"/>
  <c r="S566" i="1" s="1"/>
  <c r="S593" i="1" s="1"/>
  <c r="S620" i="1" s="1"/>
  <c r="S647" i="1" s="1"/>
  <c r="S674" i="1" s="1"/>
  <c r="S701" i="1" s="1"/>
  <c r="S728" i="1" s="1"/>
  <c r="S755" i="1" s="1"/>
  <c r="S782" i="1" s="1"/>
  <c r="S809" i="1" s="1"/>
  <c r="S836" i="1" s="1"/>
  <c r="A53" i="1"/>
  <c r="A80" i="1" s="1"/>
  <c r="A107" i="1" s="1"/>
  <c r="A134" i="1" s="1"/>
  <c r="A161" i="1" s="1"/>
  <c r="A188" i="1" s="1"/>
  <c r="A215" i="1" s="1"/>
  <c r="A242" i="1" s="1"/>
  <c r="A269" i="1" s="1"/>
  <c r="A296" i="1" s="1"/>
  <c r="A323" i="1" s="1"/>
  <c r="A350" i="1" s="1"/>
  <c r="A377" i="1" s="1"/>
  <c r="A404" i="1" s="1"/>
  <c r="A431" i="1" s="1"/>
  <c r="A458" i="1" s="1"/>
  <c r="A485" i="1" s="1"/>
  <c r="A512" i="1" s="1"/>
  <c r="A539" i="1" s="1"/>
  <c r="A566" i="1" s="1"/>
  <c r="A593" i="1" s="1"/>
  <c r="A620" i="1" s="1"/>
  <c r="A647" i="1" s="1"/>
  <c r="A674" i="1" s="1"/>
  <c r="A701" i="1" s="1"/>
  <c r="A728" i="1" s="1"/>
  <c r="A755" i="1" s="1"/>
  <c r="A782" i="1" s="1"/>
  <c r="A809" i="1" s="1"/>
  <c r="A836" i="1" s="1"/>
  <c r="BD52" i="1"/>
  <c r="BS52" i="1" s="1"/>
  <c r="BD79" i="1" s="1"/>
  <c r="BS79" i="1" s="1"/>
  <c r="BD106" i="1" s="1"/>
  <c r="BS106" i="1" s="1"/>
  <c r="BD133" i="1" s="1"/>
  <c r="BS133" i="1" s="1"/>
  <c r="BD160" i="1" s="1"/>
  <c r="BS160" i="1" s="1"/>
  <c r="BD187" i="1" s="1"/>
  <c r="BS187" i="1" s="1"/>
  <c r="BD214" i="1" s="1"/>
  <c r="BS214" i="1" s="1"/>
  <c r="BD241" i="1" s="1"/>
  <c r="BS241" i="1" s="1"/>
  <c r="BD268" i="1" s="1"/>
  <c r="BS268" i="1" s="1"/>
  <c r="BD295" i="1" s="1"/>
  <c r="BS295" i="1" s="1"/>
  <c r="BD322" i="1" s="1"/>
  <c r="BS322" i="1" s="1"/>
  <c r="BD349" i="1" s="1"/>
  <c r="BS349" i="1" s="1"/>
  <c r="BD376" i="1" s="1"/>
  <c r="BS376" i="1" s="1"/>
  <c r="BD403" i="1" s="1"/>
  <c r="BS403" i="1" s="1"/>
  <c r="BD430" i="1" s="1"/>
  <c r="BS430" i="1" s="1"/>
  <c r="BD457" i="1" s="1"/>
  <c r="BS457" i="1" s="1"/>
  <c r="BD484" i="1" s="1"/>
  <c r="BS484" i="1" s="1"/>
  <c r="BD511" i="1" s="1"/>
  <c r="BS511" i="1" s="1"/>
  <c r="BD538" i="1" s="1"/>
  <c r="BS538" i="1" s="1"/>
  <c r="BD565" i="1" s="1"/>
  <c r="BS565" i="1" s="1"/>
  <c r="BD592" i="1" s="1"/>
  <c r="BS592" i="1" s="1"/>
  <c r="BD619" i="1" s="1"/>
  <c r="BS619" i="1" s="1"/>
  <c r="BD646" i="1" s="1"/>
  <c r="BS646" i="1" s="1"/>
  <c r="BD673" i="1" s="1"/>
  <c r="BS673" i="1" s="1"/>
  <c r="BD700" i="1" s="1"/>
  <c r="BS700" i="1" s="1"/>
  <c r="BD727" i="1" s="1"/>
  <c r="BS727" i="1" s="1"/>
  <c r="BD754" i="1" s="1"/>
  <c r="BS754" i="1" s="1"/>
  <c r="BD781" i="1" s="1"/>
  <c r="BS781" i="1" s="1"/>
  <c r="BD808" i="1" s="1"/>
  <c r="BS808" i="1" s="1"/>
  <c r="BD835" i="1" s="1"/>
  <c r="BS835" i="1" s="1"/>
  <c r="B52" i="1"/>
  <c r="Q52" i="1" s="1"/>
  <c r="B79" i="1" s="1"/>
  <c r="Q79" i="1" s="1"/>
  <c r="B106" i="1" s="1"/>
  <c r="Q106" i="1" s="1"/>
  <c r="B133" i="1" s="1"/>
  <c r="Q133" i="1" s="1"/>
  <c r="B160" i="1" s="1"/>
  <c r="Q160" i="1" s="1"/>
  <c r="B187" i="1" s="1"/>
  <c r="Q187" i="1" s="1"/>
  <c r="B214" i="1" s="1"/>
  <c r="Q214" i="1" s="1"/>
  <c r="B241" i="1" s="1"/>
  <c r="Q241" i="1" s="1"/>
  <c r="B268" i="1" s="1"/>
  <c r="Q268" i="1" s="1"/>
  <c r="B295" i="1" s="1"/>
  <c r="Q295" i="1" s="1"/>
  <c r="B322" i="1" s="1"/>
  <c r="Q322" i="1" s="1"/>
  <c r="B349" i="1" s="1"/>
  <c r="Q349" i="1" s="1"/>
  <c r="B376" i="1" s="1"/>
  <c r="Q376" i="1" s="1"/>
  <c r="B403" i="1" s="1"/>
  <c r="Q403" i="1" s="1"/>
  <c r="B430" i="1" s="1"/>
  <c r="Q430" i="1" s="1"/>
  <c r="B457" i="1" s="1"/>
  <c r="Q457" i="1" s="1"/>
  <c r="B484" i="1" s="1"/>
  <c r="Q484" i="1" s="1"/>
  <c r="B511" i="1" s="1"/>
  <c r="Q511" i="1" s="1"/>
  <c r="B538" i="1" s="1"/>
  <c r="Q538" i="1" s="1"/>
  <c r="B565" i="1" s="1"/>
  <c r="Q565" i="1" s="1"/>
  <c r="B592" i="1" s="1"/>
  <c r="Q592" i="1" s="1"/>
  <c r="B619" i="1" s="1"/>
  <c r="Q619" i="1" s="1"/>
  <c r="B646" i="1" s="1"/>
  <c r="Q646" i="1" s="1"/>
  <c r="B673" i="1" s="1"/>
  <c r="Q673" i="1" s="1"/>
  <c r="B700" i="1" s="1"/>
  <c r="Q700" i="1" s="1"/>
  <c r="B727" i="1" s="1"/>
  <c r="Q727" i="1" s="1"/>
  <c r="B754" i="1" s="1"/>
  <c r="Q754" i="1" s="1"/>
  <c r="B781" i="1" s="1"/>
  <c r="Q781" i="1" s="1"/>
  <c r="B808" i="1" s="1"/>
  <c r="Q808" i="1" s="1"/>
  <c r="B835" i="1" s="1"/>
  <c r="Q835" i="1" s="1"/>
  <c r="A52" i="1"/>
  <c r="A79" i="1" s="1"/>
  <c r="A106" i="1" s="1"/>
  <c r="A133" i="1" s="1"/>
  <c r="A160" i="1" s="1"/>
  <c r="A187" i="1" s="1"/>
  <c r="A214" i="1" s="1"/>
  <c r="A241" i="1" s="1"/>
  <c r="A268" i="1" s="1"/>
  <c r="A295" i="1" s="1"/>
  <c r="A322" i="1" s="1"/>
  <c r="A349" i="1" s="1"/>
  <c r="A376" i="1" s="1"/>
  <c r="A403" i="1" s="1"/>
  <c r="A430" i="1" s="1"/>
  <c r="A457" i="1" s="1"/>
  <c r="A484" i="1" s="1"/>
  <c r="A511" i="1" s="1"/>
  <c r="A538" i="1" s="1"/>
  <c r="A565" i="1" s="1"/>
  <c r="A592" i="1" s="1"/>
  <c r="A619" i="1" s="1"/>
  <c r="A646" i="1" s="1"/>
  <c r="A673" i="1" s="1"/>
  <c r="A700" i="1" s="1"/>
  <c r="A727" i="1" s="1"/>
  <c r="A754" i="1" s="1"/>
  <c r="A781" i="1" s="1"/>
  <c r="A808" i="1" s="1"/>
  <c r="A835" i="1" s="1"/>
  <c r="AL51" i="1"/>
  <c r="BA51" i="1" s="1"/>
  <c r="AL78" i="1" s="1"/>
  <c r="BA78" i="1" s="1"/>
  <c r="AL105" i="1" s="1"/>
  <c r="BA105" i="1" s="1"/>
  <c r="AL132" i="1" s="1"/>
  <c r="BA132" i="1" s="1"/>
  <c r="AL159" i="1" s="1"/>
  <c r="BA159" i="1" s="1"/>
  <c r="AL186" i="1" s="1"/>
  <c r="BA186" i="1" s="1"/>
  <c r="AL213" i="1" s="1"/>
  <c r="BA213" i="1" s="1"/>
  <c r="AL240" i="1" s="1"/>
  <c r="BA240" i="1" s="1"/>
  <c r="AL267" i="1" s="1"/>
  <c r="BA267" i="1" s="1"/>
  <c r="AL294" i="1" s="1"/>
  <c r="BA294" i="1" s="1"/>
  <c r="AL321" i="1" s="1"/>
  <c r="BA321" i="1" s="1"/>
  <c r="AL348" i="1" s="1"/>
  <c r="BA348" i="1" s="1"/>
  <c r="AL375" i="1" s="1"/>
  <c r="BA375" i="1" s="1"/>
  <c r="AL402" i="1" s="1"/>
  <c r="BA402" i="1" s="1"/>
  <c r="AL429" i="1" s="1"/>
  <c r="BA429" i="1" s="1"/>
  <c r="AL456" i="1" s="1"/>
  <c r="BA456" i="1" s="1"/>
  <c r="AL483" i="1" s="1"/>
  <c r="BA483" i="1" s="1"/>
  <c r="AL510" i="1" s="1"/>
  <c r="BA510" i="1" s="1"/>
  <c r="AL537" i="1" s="1"/>
  <c r="BA537" i="1" s="1"/>
  <c r="AL564" i="1" s="1"/>
  <c r="BA564" i="1" s="1"/>
  <c r="AL591" i="1" s="1"/>
  <c r="BA591" i="1" s="1"/>
  <c r="AL618" i="1" s="1"/>
  <c r="BA618" i="1" s="1"/>
  <c r="AL645" i="1" s="1"/>
  <c r="BA645" i="1" s="1"/>
  <c r="AL672" i="1" s="1"/>
  <c r="BA672" i="1" s="1"/>
  <c r="AL699" i="1" s="1"/>
  <c r="BA699" i="1" s="1"/>
  <c r="AL726" i="1" s="1"/>
  <c r="BA726" i="1" s="1"/>
  <c r="AL753" i="1" s="1"/>
  <c r="BA753" i="1" s="1"/>
  <c r="AL780" i="1" s="1"/>
  <c r="BA780" i="1" s="1"/>
  <c r="AL807" i="1" s="1"/>
  <c r="BA807" i="1" s="1"/>
  <c r="AL834" i="1" s="1"/>
  <c r="BA834" i="1" s="1"/>
  <c r="A51" i="1"/>
  <c r="A78" i="1" s="1"/>
  <c r="A105" i="1" s="1"/>
  <c r="A132" i="1" s="1"/>
  <c r="A159" i="1" s="1"/>
  <c r="A186" i="1" s="1"/>
  <c r="A213" i="1" s="1"/>
  <c r="A240" i="1" s="1"/>
  <c r="A267" i="1" s="1"/>
  <c r="A294" i="1" s="1"/>
  <c r="A321" i="1" s="1"/>
  <c r="A348" i="1" s="1"/>
  <c r="A375" i="1" s="1"/>
  <c r="A402" i="1" s="1"/>
  <c r="A429" i="1" s="1"/>
  <c r="A456" i="1" s="1"/>
  <c r="A483" i="1" s="1"/>
  <c r="A510" i="1" s="1"/>
  <c r="A537" i="1" s="1"/>
  <c r="A564" i="1" s="1"/>
  <c r="A591" i="1" s="1"/>
  <c r="A618" i="1" s="1"/>
  <c r="A645" i="1" s="1"/>
  <c r="A672" i="1" s="1"/>
  <c r="A699" i="1" s="1"/>
  <c r="A726" i="1" s="1"/>
  <c r="A753" i="1" s="1"/>
  <c r="A780" i="1" s="1"/>
  <c r="A807" i="1" s="1"/>
  <c r="A834" i="1" s="1"/>
  <c r="BV50" i="1"/>
  <c r="CK50" i="1" s="1"/>
  <c r="BV77" i="1" s="1"/>
  <c r="CK77" i="1" s="1"/>
  <c r="BV104" i="1" s="1"/>
  <c r="CK104" i="1" s="1"/>
  <c r="BV131" i="1" s="1"/>
  <c r="CK131" i="1" s="1"/>
  <c r="BV158" i="1" s="1"/>
  <c r="CK158" i="1" s="1"/>
  <c r="BV185" i="1" s="1"/>
  <c r="CK185" i="1" s="1"/>
  <c r="BV212" i="1" s="1"/>
  <c r="CK212" i="1" s="1"/>
  <c r="BV239" i="1" s="1"/>
  <c r="CK239" i="1" s="1"/>
  <c r="BV266" i="1" s="1"/>
  <c r="CK266" i="1" s="1"/>
  <c r="BV293" i="1" s="1"/>
  <c r="CK293" i="1" s="1"/>
  <c r="BV320" i="1" s="1"/>
  <c r="CK320" i="1" s="1"/>
  <c r="BV347" i="1" s="1"/>
  <c r="CK347" i="1" s="1"/>
  <c r="BV374" i="1" s="1"/>
  <c r="CK374" i="1" s="1"/>
  <c r="BV401" i="1" s="1"/>
  <c r="CK401" i="1" s="1"/>
  <c r="BV428" i="1" s="1"/>
  <c r="CK428" i="1" s="1"/>
  <c r="BV455" i="1" s="1"/>
  <c r="CK455" i="1" s="1"/>
  <c r="BV482" i="1" s="1"/>
  <c r="CK482" i="1" s="1"/>
  <c r="BV509" i="1" s="1"/>
  <c r="CK509" i="1" s="1"/>
  <c r="BV536" i="1" s="1"/>
  <c r="CK536" i="1" s="1"/>
  <c r="BV563" i="1" s="1"/>
  <c r="CK563" i="1" s="1"/>
  <c r="BV590" i="1" s="1"/>
  <c r="CK590" i="1" s="1"/>
  <c r="BV617" i="1" s="1"/>
  <c r="CK617" i="1" s="1"/>
  <c r="BV644" i="1" s="1"/>
  <c r="CK644" i="1" s="1"/>
  <c r="BV671" i="1" s="1"/>
  <c r="CK671" i="1" s="1"/>
  <c r="BV698" i="1" s="1"/>
  <c r="CK698" i="1" s="1"/>
  <c r="BV725" i="1" s="1"/>
  <c r="CK725" i="1" s="1"/>
  <c r="BV752" i="1" s="1"/>
  <c r="CK752" i="1" s="1"/>
  <c r="BV779" i="1" s="1"/>
  <c r="CK779" i="1" s="1"/>
  <c r="BV806" i="1" s="1"/>
  <c r="CK806" i="1" s="1"/>
  <c r="BV833" i="1" s="1"/>
  <c r="CK833" i="1" s="1"/>
  <c r="T50" i="1"/>
  <c r="AI50" i="1" s="1"/>
  <c r="T77" i="1" s="1"/>
  <c r="AI77" i="1" s="1"/>
  <c r="T104" i="1" s="1"/>
  <c r="AI104" i="1" s="1"/>
  <c r="T131" i="1" s="1"/>
  <c r="AI131" i="1" s="1"/>
  <c r="T158" i="1" s="1"/>
  <c r="AI158" i="1" s="1"/>
  <c r="T185" i="1" s="1"/>
  <c r="AI185" i="1" s="1"/>
  <c r="T212" i="1" s="1"/>
  <c r="AI212" i="1" s="1"/>
  <c r="T239" i="1" s="1"/>
  <c r="AI239" i="1" s="1"/>
  <c r="T266" i="1" s="1"/>
  <c r="AI266" i="1" s="1"/>
  <c r="T293" i="1" s="1"/>
  <c r="AI293" i="1" s="1"/>
  <c r="T320" i="1" s="1"/>
  <c r="AI320" i="1" s="1"/>
  <c r="T347" i="1" s="1"/>
  <c r="AI347" i="1" s="1"/>
  <c r="T374" i="1" s="1"/>
  <c r="AI374" i="1" s="1"/>
  <c r="T401" i="1" s="1"/>
  <c r="AI401" i="1" s="1"/>
  <c r="T428" i="1" s="1"/>
  <c r="AI428" i="1" s="1"/>
  <c r="T455" i="1" s="1"/>
  <c r="AI455" i="1" s="1"/>
  <c r="T482" i="1" s="1"/>
  <c r="AI482" i="1" s="1"/>
  <c r="T509" i="1" s="1"/>
  <c r="AI509" i="1" s="1"/>
  <c r="T536" i="1" s="1"/>
  <c r="AI536" i="1" s="1"/>
  <c r="T563" i="1" s="1"/>
  <c r="AI563" i="1" s="1"/>
  <c r="T590" i="1" s="1"/>
  <c r="AI590" i="1" s="1"/>
  <c r="T617" i="1" s="1"/>
  <c r="AI617" i="1" s="1"/>
  <c r="T644" i="1" s="1"/>
  <c r="AI644" i="1" s="1"/>
  <c r="T671" i="1" s="1"/>
  <c r="AI671" i="1" s="1"/>
  <c r="T698" i="1" s="1"/>
  <c r="AI698" i="1" s="1"/>
  <c r="T725" i="1" s="1"/>
  <c r="AI725" i="1" s="1"/>
  <c r="T752" i="1" s="1"/>
  <c r="AI752" i="1" s="1"/>
  <c r="T779" i="1" s="1"/>
  <c r="AI779" i="1" s="1"/>
  <c r="T806" i="1" s="1"/>
  <c r="AI806" i="1" s="1"/>
  <c r="T833" i="1" s="1"/>
  <c r="AI833" i="1" s="1"/>
  <c r="A50" i="1"/>
  <c r="A77" i="1" s="1"/>
  <c r="A104" i="1" s="1"/>
  <c r="A131" i="1" s="1"/>
  <c r="A158" i="1" s="1"/>
  <c r="A185" i="1" s="1"/>
  <c r="A212" i="1" s="1"/>
  <c r="A239" i="1" s="1"/>
  <c r="A266" i="1" s="1"/>
  <c r="A293" i="1" s="1"/>
  <c r="A320" i="1" s="1"/>
  <c r="A347" i="1" s="1"/>
  <c r="A374" i="1" s="1"/>
  <c r="A401" i="1" s="1"/>
  <c r="A428" i="1" s="1"/>
  <c r="A455" i="1" s="1"/>
  <c r="A482" i="1" s="1"/>
  <c r="A509" i="1" s="1"/>
  <c r="A536" i="1" s="1"/>
  <c r="A563" i="1" s="1"/>
  <c r="A590" i="1" s="1"/>
  <c r="A617" i="1" s="1"/>
  <c r="A644" i="1" s="1"/>
  <c r="A671" i="1" s="1"/>
  <c r="A698" i="1" s="1"/>
  <c r="A725" i="1" s="1"/>
  <c r="A752" i="1" s="1"/>
  <c r="A779" i="1" s="1"/>
  <c r="A806" i="1" s="1"/>
  <c r="A833" i="1" s="1"/>
  <c r="BU49" i="1"/>
  <c r="BU76" i="1" s="1"/>
  <c r="BU103" i="1" s="1"/>
  <c r="BU130" i="1" s="1"/>
  <c r="BU157" i="1" s="1"/>
  <c r="BU184" i="1" s="1"/>
  <c r="BU211" i="1" s="1"/>
  <c r="BU238" i="1" s="1"/>
  <c r="BU265" i="1" s="1"/>
  <c r="BU292" i="1" s="1"/>
  <c r="BU319" i="1" s="1"/>
  <c r="BU346" i="1" s="1"/>
  <c r="BU373" i="1" s="1"/>
  <c r="BU400" i="1" s="1"/>
  <c r="BU427" i="1" s="1"/>
  <c r="BU454" i="1" s="1"/>
  <c r="BU481" i="1" s="1"/>
  <c r="BU508" i="1" s="1"/>
  <c r="BU535" i="1" s="1"/>
  <c r="BU562" i="1" s="1"/>
  <c r="BU589" i="1" s="1"/>
  <c r="BU616" i="1" s="1"/>
  <c r="BU643" i="1" s="1"/>
  <c r="BU670" i="1" s="1"/>
  <c r="BU697" i="1" s="1"/>
  <c r="BU724" i="1" s="1"/>
  <c r="BU751" i="1" s="1"/>
  <c r="BU778" i="1" s="1"/>
  <c r="BU805" i="1" s="1"/>
  <c r="BU832" i="1" s="1"/>
  <c r="BC49" i="1"/>
  <c r="BC76" i="1" s="1"/>
  <c r="BC103" i="1" s="1"/>
  <c r="BC130" i="1" s="1"/>
  <c r="BC157" i="1" s="1"/>
  <c r="BC184" i="1" s="1"/>
  <c r="BC211" i="1" s="1"/>
  <c r="BC238" i="1" s="1"/>
  <c r="BC265" i="1" s="1"/>
  <c r="BC292" i="1" s="1"/>
  <c r="BC319" i="1" s="1"/>
  <c r="BC346" i="1" s="1"/>
  <c r="BC373" i="1" s="1"/>
  <c r="BC400" i="1" s="1"/>
  <c r="BC427" i="1" s="1"/>
  <c r="BC454" i="1" s="1"/>
  <c r="BC481" i="1" s="1"/>
  <c r="BC508" i="1" s="1"/>
  <c r="BC535" i="1" s="1"/>
  <c r="BC562" i="1" s="1"/>
  <c r="BC589" i="1" s="1"/>
  <c r="BC616" i="1" s="1"/>
  <c r="BC643" i="1" s="1"/>
  <c r="BC670" i="1" s="1"/>
  <c r="BC697" i="1" s="1"/>
  <c r="BC724" i="1" s="1"/>
  <c r="BC751" i="1" s="1"/>
  <c r="BC778" i="1" s="1"/>
  <c r="BC805" i="1" s="1"/>
  <c r="BC832" i="1" s="1"/>
  <c r="AK48" i="1"/>
  <c r="AK75" i="1" s="1"/>
  <c r="AK102" i="1" s="1"/>
  <c r="AK129" i="1" s="1"/>
  <c r="AK156" i="1" s="1"/>
  <c r="AK183" i="1" s="1"/>
  <c r="AK210" i="1" s="1"/>
  <c r="AK237" i="1" s="1"/>
  <c r="AK264" i="1" s="1"/>
  <c r="AK291" i="1" s="1"/>
  <c r="AK318" i="1" s="1"/>
  <c r="AK345" i="1" s="1"/>
  <c r="AK372" i="1" s="1"/>
  <c r="AK399" i="1" s="1"/>
  <c r="AK426" i="1" s="1"/>
  <c r="AK453" i="1" s="1"/>
  <c r="AK480" i="1" s="1"/>
  <c r="AK507" i="1" s="1"/>
  <c r="AK534" i="1" s="1"/>
  <c r="AK561" i="1" s="1"/>
  <c r="AK588" i="1" s="1"/>
  <c r="AK615" i="1" s="1"/>
  <c r="AK642" i="1" s="1"/>
  <c r="AK669" i="1" s="1"/>
  <c r="AK696" i="1" s="1"/>
  <c r="AK723" i="1" s="1"/>
  <c r="AK750" i="1" s="1"/>
  <c r="AK777" i="1" s="1"/>
  <c r="AK804" i="1" s="1"/>
  <c r="AK831" i="1" s="1"/>
  <c r="A48" i="1"/>
  <c r="A75" i="1" s="1"/>
  <c r="A102" i="1" s="1"/>
  <c r="A129" i="1" s="1"/>
  <c r="A156" i="1" s="1"/>
  <c r="A183" i="1" s="1"/>
  <c r="A210" i="1" s="1"/>
  <c r="A237" i="1" s="1"/>
  <c r="A264" i="1" s="1"/>
  <c r="A291" i="1" s="1"/>
  <c r="A318" i="1" s="1"/>
  <c r="A345" i="1" s="1"/>
  <c r="A372" i="1" s="1"/>
  <c r="A399" i="1" s="1"/>
  <c r="A426" i="1" s="1"/>
  <c r="A453" i="1" s="1"/>
  <c r="A480" i="1" s="1"/>
  <c r="A507" i="1" s="1"/>
  <c r="A534" i="1" s="1"/>
  <c r="A561" i="1" s="1"/>
  <c r="A588" i="1" s="1"/>
  <c r="A615" i="1" s="1"/>
  <c r="A642" i="1" s="1"/>
  <c r="A669" i="1" s="1"/>
  <c r="A696" i="1" s="1"/>
  <c r="A723" i="1" s="1"/>
  <c r="A750" i="1" s="1"/>
  <c r="A777" i="1" s="1"/>
  <c r="A804" i="1" s="1"/>
  <c r="A831" i="1" s="1"/>
  <c r="AK47" i="1"/>
  <c r="AK74" i="1" s="1"/>
  <c r="AK101" i="1" s="1"/>
  <c r="AK128" i="1" s="1"/>
  <c r="AK155" i="1" s="1"/>
  <c r="AK182" i="1" s="1"/>
  <c r="AK209" i="1" s="1"/>
  <c r="AK236" i="1" s="1"/>
  <c r="AK263" i="1" s="1"/>
  <c r="AK290" i="1" s="1"/>
  <c r="AK317" i="1" s="1"/>
  <c r="AK344" i="1" s="1"/>
  <c r="AK371" i="1" s="1"/>
  <c r="AK398" i="1" s="1"/>
  <c r="AK425" i="1" s="1"/>
  <c r="AK452" i="1" s="1"/>
  <c r="AK479" i="1" s="1"/>
  <c r="AK506" i="1" s="1"/>
  <c r="AK533" i="1" s="1"/>
  <c r="AK560" i="1" s="1"/>
  <c r="AK587" i="1" s="1"/>
  <c r="AK614" i="1" s="1"/>
  <c r="AK641" i="1" s="1"/>
  <c r="AK668" i="1" s="1"/>
  <c r="AK695" i="1" s="1"/>
  <c r="AK722" i="1" s="1"/>
  <c r="AK749" i="1" s="1"/>
  <c r="AK776" i="1" s="1"/>
  <c r="AK803" i="1" s="1"/>
  <c r="AK830" i="1" s="1"/>
  <c r="T47" i="1"/>
  <c r="AI47" i="1" s="1"/>
  <c r="T74" i="1" s="1"/>
  <c r="AI74" i="1" s="1"/>
  <c r="T101" i="1" s="1"/>
  <c r="AI101" i="1" s="1"/>
  <c r="T128" i="1" s="1"/>
  <c r="AI128" i="1" s="1"/>
  <c r="T155" i="1" s="1"/>
  <c r="AI155" i="1" s="1"/>
  <c r="T182" i="1" s="1"/>
  <c r="AI182" i="1" s="1"/>
  <c r="T209" i="1" s="1"/>
  <c r="AI209" i="1" s="1"/>
  <c r="T236" i="1" s="1"/>
  <c r="AI236" i="1" s="1"/>
  <c r="T263" i="1" s="1"/>
  <c r="AI263" i="1" s="1"/>
  <c r="T290" i="1" s="1"/>
  <c r="AI290" i="1" s="1"/>
  <c r="T317" i="1" s="1"/>
  <c r="AI317" i="1" s="1"/>
  <c r="T344" i="1" s="1"/>
  <c r="AI344" i="1" s="1"/>
  <c r="T371" i="1" s="1"/>
  <c r="AI371" i="1" s="1"/>
  <c r="T398" i="1" s="1"/>
  <c r="AI398" i="1" s="1"/>
  <c r="T425" i="1" s="1"/>
  <c r="AI425" i="1" s="1"/>
  <c r="T452" i="1" s="1"/>
  <c r="AI452" i="1" s="1"/>
  <c r="T479" i="1" s="1"/>
  <c r="AI479" i="1" s="1"/>
  <c r="T506" i="1" s="1"/>
  <c r="AI506" i="1" s="1"/>
  <c r="T533" i="1" s="1"/>
  <c r="AI533" i="1" s="1"/>
  <c r="T560" i="1" s="1"/>
  <c r="AI560" i="1" s="1"/>
  <c r="T587" i="1" s="1"/>
  <c r="AI587" i="1" s="1"/>
  <c r="T614" i="1" s="1"/>
  <c r="AI614" i="1" s="1"/>
  <c r="T641" i="1" s="1"/>
  <c r="AI641" i="1" s="1"/>
  <c r="T668" i="1" s="1"/>
  <c r="AI668" i="1" s="1"/>
  <c r="T695" i="1" s="1"/>
  <c r="AI695" i="1" s="1"/>
  <c r="T722" i="1" s="1"/>
  <c r="AI722" i="1" s="1"/>
  <c r="T749" i="1" s="1"/>
  <c r="AI749" i="1" s="1"/>
  <c r="T776" i="1" s="1"/>
  <c r="AI776" i="1" s="1"/>
  <c r="T803" i="1" s="1"/>
  <c r="AI803" i="1" s="1"/>
  <c r="T830" i="1" s="1"/>
  <c r="AI830" i="1" s="1"/>
  <c r="A47" i="1"/>
  <c r="A74" i="1" s="1"/>
  <c r="A101" i="1" s="1"/>
  <c r="A128" i="1" s="1"/>
  <c r="A155" i="1" s="1"/>
  <c r="A182" i="1" s="1"/>
  <c r="A209" i="1" s="1"/>
  <c r="A236" i="1" s="1"/>
  <c r="A263" i="1" s="1"/>
  <c r="A290" i="1" s="1"/>
  <c r="A317" i="1" s="1"/>
  <c r="A344" i="1" s="1"/>
  <c r="A371" i="1" s="1"/>
  <c r="A398" i="1" s="1"/>
  <c r="A425" i="1" s="1"/>
  <c r="A452" i="1" s="1"/>
  <c r="A479" i="1" s="1"/>
  <c r="A506" i="1" s="1"/>
  <c r="A533" i="1" s="1"/>
  <c r="A560" i="1" s="1"/>
  <c r="A587" i="1" s="1"/>
  <c r="A614" i="1" s="1"/>
  <c r="A641" i="1" s="1"/>
  <c r="A668" i="1" s="1"/>
  <c r="A695" i="1" s="1"/>
  <c r="A722" i="1" s="1"/>
  <c r="A749" i="1" s="1"/>
  <c r="A776" i="1" s="1"/>
  <c r="A803" i="1" s="1"/>
  <c r="A830" i="1" s="1"/>
  <c r="AK46" i="1"/>
  <c r="AK73" i="1" s="1"/>
  <c r="AK100" i="1" s="1"/>
  <c r="AK127" i="1" s="1"/>
  <c r="AK154" i="1" s="1"/>
  <c r="AK181" i="1" s="1"/>
  <c r="AK208" i="1" s="1"/>
  <c r="AK235" i="1" s="1"/>
  <c r="AK262" i="1" s="1"/>
  <c r="AK289" i="1" s="1"/>
  <c r="AK316" i="1" s="1"/>
  <c r="AK343" i="1" s="1"/>
  <c r="AK370" i="1" s="1"/>
  <c r="AK397" i="1" s="1"/>
  <c r="AK424" i="1" s="1"/>
  <c r="AK451" i="1" s="1"/>
  <c r="AK478" i="1" s="1"/>
  <c r="AK505" i="1" s="1"/>
  <c r="AK532" i="1" s="1"/>
  <c r="AK559" i="1" s="1"/>
  <c r="AK586" i="1" s="1"/>
  <c r="AK613" i="1" s="1"/>
  <c r="AK640" i="1" s="1"/>
  <c r="AK667" i="1" s="1"/>
  <c r="AK694" i="1" s="1"/>
  <c r="AK721" i="1" s="1"/>
  <c r="AK748" i="1" s="1"/>
  <c r="AK775" i="1" s="1"/>
  <c r="AK802" i="1" s="1"/>
  <c r="AK829" i="1" s="1"/>
  <c r="T46" i="1"/>
  <c r="AI46" i="1" s="1"/>
  <c r="T73" i="1" s="1"/>
  <c r="AI73" i="1" s="1"/>
  <c r="T100" i="1" s="1"/>
  <c r="AI100" i="1" s="1"/>
  <c r="T127" i="1" s="1"/>
  <c r="AI127" i="1" s="1"/>
  <c r="T154" i="1" s="1"/>
  <c r="AI154" i="1" s="1"/>
  <c r="T181" i="1" s="1"/>
  <c r="AI181" i="1" s="1"/>
  <c r="T208" i="1" s="1"/>
  <c r="AI208" i="1" s="1"/>
  <c r="T235" i="1" s="1"/>
  <c r="AI235" i="1" s="1"/>
  <c r="T262" i="1" s="1"/>
  <c r="AI262" i="1" s="1"/>
  <c r="T289" i="1" s="1"/>
  <c r="AI289" i="1" s="1"/>
  <c r="T316" i="1" s="1"/>
  <c r="AI316" i="1" s="1"/>
  <c r="T343" i="1" s="1"/>
  <c r="AI343" i="1" s="1"/>
  <c r="T370" i="1" s="1"/>
  <c r="AI370" i="1" s="1"/>
  <c r="T397" i="1" s="1"/>
  <c r="AI397" i="1" s="1"/>
  <c r="T424" i="1" s="1"/>
  <c r="AI424" i="1" s="1"/>
  <c r="T451" i="1" s="1"/>
  <c r="AI451" i="1" s="1"/>
  <c r="T478" i="1" s="1"/>
  <c r="AI478" i="1" s="1"/>
  <c r="T505" i="1" s="1"/>
  <c r="AI505" i="1" s="1"/>
  <c r="T532" i="1" s="1"/>
  <c r="AI532" i="1" s="1"/>
  <c r="T559" i="1" s="1"/>
  <c r="AI559" i="1" s="1"/>
  <c r="T586" i="1" s="1"/>
  <c r="AI586" i="1" s="1"/>
  <c r="T613" i="1" s="1"/>
  <c r="AI613" i="1" s="1"/>
  <c r="T640" i="1" s="1"/>
  <c r="AI640" i="1" s="1"/>
  <c r="T667" i="1" s="1"/>
  <c r="AI667" i="1" s="1"/>
  <c r="T694" i="1" s="1"/>
  <c r="AI694" i="1" s="1"/>
  <c r="T721" i="1" s="1"/>
  <c r="AI721" i="1" s="1"/>
  <c r="T748" i="1" s="1"/>
  <c r="AI748" i="1" s="1"/>
  <c r="T775" i="1" s="1"/>
  <c r="AI775" i="1" s="1"/>
  <c r="T802" i="1" s="1"/>
  <c r="AI802" i="1" s="1"/>
  <c r="T829" i="1" s="1"/>
  <c r="AI829" i="1" s="1"/>
  <c r="S46" i="1"/>
  <c r="S73" i="1" s="1"/>
  <c r="S100" i="1" s="1"/>
  <c r="S127" i="1" s="1"/>
  <c r="S154" i="1" s="1"/>
  <c r="S181" i="1" s="1"/>
  <c r="S208" i="1" s="1"/>
  <c r="S235" i="1" s="1"/>
  <c r="S262" i="1" s="1"/>
  <c r="S289" i="1" s="1"/>
  <c r="S316" i="1" s="1"/>
  <c r="S343" i="1" s="1"/>
  <c r="S370" i="1" s="1"/>
  <c r="S397" i="1" s="1"/>
  <c r="S424" i="1" s="1"/>
  <c r="S451" i="1" s="1"/>
  <c r="S478" i="1" s="1"/>
  <c r="S505" i="1" s="1"/>
  <c r="S532" i="1" s="1"/>
  <c r="S559" i="1" s="1"/>
  <c r="S586" i="1" s="1"/>
  <c r="S613" i="1" s="1"/>
  <c r="S640" i="1" s="1"/>
  <c r="S667" i="1" s="1"/>
  <c r="S694" i="1" s="1"/>
  <c r="S721" i="1" s="1"/>
  <c r="S748" i="1" s="1"/>
  <c r="S775" i="1" s="1"/>
  <c r="S802" i="1" s="1"/>
  <c r="S829" i="1" s="1"/>
  <c r="A46" i="1"/>
  <c r="A73" i="1" s="1"/>
  <c r="A100" i="1" s="1"/>
  <c r="A127" i="1" s="1"/>
  <c r="A154" i="1" s="1"/>
  <c r="A181" i="1" s="1"/>
  <c r="A208" i="1" s="1"/>
  <c r="A235" i="1" s="1"/>
  <c r="A262" i="1" s="1"/>
  <c r="A289" i="1" s="1"/>
  <c r="A316" i="1" s="1"/>
  <c r="A343" i="1" s="1"/>
  <c r="A370" i="1" s="1"/>
  <c r="A397" i="1" s="1"/>
  <c r="A424" i="1" s="1"/>
  <c r="A451" i="1" s="1"/>
  <c r="A478" i="1" s="1"/>
  <c r="A505" i="1" s="1"/>
  <c r="A532" i="1" s="1"/>
  <c r="A559" i="1" s="1"/>
  <c r="A586" i="1" s="1"/>
  <c r="A613" i="1" s="1"/>
  <c r="A640" i="1" s="1"/>
  <c r="A667" i="1" s="1"/>
  <c r="A694" i="1" s="1"/>
  <c r="A721" i="1" s="1"/>
  <c r="A748" i="1" s="1"/>
  <c r="A775" i="1" s="1"/>
  <c r="A802" i="1" s="1"/>
  <c r="A829" i="1" s="1"/>
  <c r="BD45" i="1"/>
  <c r="BS45" i="1" s="1"/>
  <c r="BD72" i="1" s="1"/>
  <c r="BS72" i="1" s="1"/>
  <c r="BD99" i="1" s="1"/>
  <c r="BS99" i="1" s="1"/>
  <c r="BD126" i="1" s="1"/>
  <c r="BS126" i="1" s="1"/>
  <c r="BD153" i="1" s="1"/>
  <c r="BS153" i="1" s="1"/>
  <c r="BD180" i="1" s="1"/>
  <c r="BS180" i="1" s="1"/>
  <c r="BD207" i="1" s="1"/>
  <c r="BS207" i="1" s="1"/>
  <c r="BD234" i="1" s="1"/>
  <c r="BS234" i="1" s="1"/>
  <c r="BD261" i="1" s="1"/>
  <c r="BS261" i="1" s="1"/>
  <c r="BD288" i="1" s="1"/>
  <c r="BS288" i="1" s="1"/>
  <c r="BD315" i="1" s="1"/>
  <c r="BS315" i="1" s="1"/>
  <c r="BD342" i="1" s="1"/>
  <c r="BS342" i="1" s="1"/>
  <c r="BD369" i="1" s="1"/>
  <c r="BS369" i="1" s="1"/>
  <c r="BD396" i="1" s="1"/>
  <c r="BS396" i="1" s="1"/>
  <c r="BD423" i="1" s="1"/>
  <c r="BS423" i="1" s="1"/>
  <c r="BD450" i="1" s="1"/>
  <c r="BS450" i="1" s="1"/>
  <c r="BD477" i="1" s="1"/>
  <c r="BS477" i="1" s="1"/>
  <c r="BD504" i="1" s="1"/>
  <c r="BS504" i="1" s="1"/>
  <c r="BD531" i="1" s="1"/>
  <c r="BS531" i="1" s="1"/>
  <c r="BD558" i="1" s="1"/>
  <c r="BS558" i="1" s="1"/>
  <c r="BD585" i="1" s="1"/>
  <c r="BS585" i="1" s="1"/>
  <c r="BD612" i="1" s="1"/>
  <c r="BS612" i="1" s="1"/>
  <c r="BD639" i="1" s="1"/>
  <c r="BS639" i="1" s="1"/>
  <c r="BD666" i="1" s="1"/>
  <c r="BS666" i="1" s="1"/>
  <c r="BD693" i="1" s="1"/>
  <c r="BS693" i="1" s="1"/>
  <c r="BD720" i="1" s="1"/>
  <c r="BS720" i="1" s="1"/>
  <c r="BD747" i="1" s="1"/>
  <c r="BS747" i="1" s="1"/>
  <c r="BD774" i="1" s="1"/>
  <c r="BS774" i="1" s="1"/>
  <c r="BD801" i="1" s="1"/>
  <c r="BS801" i="1" s="1"/>
  <c r="BD828" i="1" s="1"/>
  <c r="BS828" i="1" s="1"/>
  <c r="AK45" i="1"/>
  <c r="AK72" i="1" s="1"/>
  <c r="AK99" i="1" s="1"/>
  <c r="AK126" i="1" s="1"/>
  <c r="AK153" i="1" s="1"/>
  <c r="AK180" i="1" s="1"/>
  <c r="AK207" i="1" s="1"/>
  <c r="AK234" i="1" s="1"/>
  <c r="AK261" i="1" s="1"/>
  <c r="AK288" i="1" s="1"/>
  <c r="AK315" i="1" s="1"/>
  <c r="AK342" i="1" s="1"/>
  <c r="AK369" i="1" s="1"/>
  <c r="AK396" i="1" s="1"/>
  <c r="AK423" i="1" s="1"/>
  <c r="AK450" i="1" s="1"/>
  <c r="AK477" i="1" s="1"/>
  <c r="AK504" i="1" s="1"/>
  <c r="AK531" i="1" s="1"/>
  <c r="AK558" i="1" s="1"/>
  <c r="AK585" i="1" s="1"/>
  <c r="AK612" i="1" s="1"/>
  <c r="AK639" i="1" s="1"/>
  <c r="AK666" i="1" s="1"/>
  <c r="AK693" i="1" s="1"/>
  <c r="AK720" i="1" s="1"/>
  <c r="AK747" i="1" s="1"/>
  <c r="AK774" i="1" s="1"/>
  <c r="AK801" i="1" s="1"/>
  <c r="AK828" i="1" s="1"/>
  <c r="S45" i="1"/>
  <c r="S72" i="1" s="1"/>
  <c r="S99" i="1" s="1"/>
  <c r="S126" i="1" s="1"/>
  <c r="S153" i="1" s="1"/>
  <c r="S180" i="1" s="1"/>
  <c r="S207" i="1" s="1"/>
  <c r="S234" i="1" s="1"/>
  <c r="S261" i="1" s="1"/>
  <c r="S288" i="1" s="1"/>
  <c r="S315" i="1" s="1"/>
  <c r="S342" i="1" s="1"/>
  <c r="S369" i="1" s="1"/>
  <c r="S396" i="1" s="1"/>
  <c r="S423" i="1" s="1"/>
  <c r="S450" i="1" s="1"/>
  <c r="S477" i="1" s="1"/>
  <c r="S504" i="1" s="1"/>
  <c r="S531" i="1" s="1"/>
  <c r="S558" i="1" s="1"/>
  <c r="S585" i="1" s="1"/>
  <c r="S612" i="1" s="1"/>
  <c r="S639" i="1" s="1"/>
  <c r="S666" i="1" s="1"/>
  <c r="S693" i="1" s="1"/>
  <c r="S720" i="1" s="1"/>
  <c r="S747" i="1" s="1"/>
  <c r="S774" i="1" s="1"/>
  <c r="S801" i="1" s="1"/>
  <c r="S828" i="1" s="1"/>
  <c r="A45" i="1"/>
  <c r="A72" i="1" s="1"/>
  <c r="BD44" i="1"/>
  <c r="BS44" i="1" s="1"/>
  <c r="BD71" i="1" s="1"/>
  <c r="BS71" i="1" s="1"/>
  <c r="BD98" i="1" s="1"/>
  <c r="BS98" i="1" s="1"/>
  <c r="BD125" i="1" s="1"/>
  <c r="BS125" i="1" s="1"/>
  <c r="BD152" i="1" s="1"/>
  <c r="BS152" i="1" s="1"/>
  <c r="BD179" i="1" s="1"/>
  <c r="BS179" i="1" s="1"/>
  <c r="BD206" i="1" s="1"/>
  <c r="BS206" i="1" s="1"/>
  <c r="BD233" i="1" s="1"/>
  <c r="BS233" i="1" s="1"/>
  <c r="BD260" i="1" s="1"/>
  <c r="BS260" i="1" s="1"/>
  <c r="BD287" i="1" s="1"/>
  <c r="BS287" i="1" s="1"/>
  <c r="BD314" i="1" s="1"/>
  <c r="BS314" i="1" s="1"/>
  <c r="BD341" i="1" s="1"/>
  <c r="BS341" i="1" s="1"/>
  <c r="BD368" i="1" s="1"/>
  <c r="BS368" i="1" s="1"/>
  <c r="BD395" i="1" s="1"/>
  <c r="BS395" i="1" s="1"/>
  <c r="BD422" i="1" s="1"/>
  <c r="BS422" i="1" s="1"/>
  <c r="BD449" i="1" s="1"/>
  <c r="BS449" i="1" s="1"/>
  <c r="BD476" i="1" s="1"/>
  <c r="BS476" i="1" s="1"/>
  <c r="BD503" i="1" s="1"/>
  <c r="BS503" i="1" s="1"/>
  <c r="BD530" i="1" s="1"/>
  <c r="BS530" i="1" s="1"/>
  <c r="BD557" i="1" s="1"/>
  <c r="BS557" i="1" s="1"/>
  <c r="BD584" i="1" s="1"/>
  <c r="BS584" i="1" s="1"/>
  <c r="BD611" i="1" s="1"/>
  <c r="BS611" i="1" s="1"/>
  <c r="BD638" i="1" s="1"/>
  <c r="BS638" i="1" s="1"/>
  <c r="BD665" i="1" s="1"/>
  <c r="BS665" i="1" s="1"/>
  <c r="BD692" i="1" s="1"/>
  <c r="BS692" i="1" s="1"/>
  <c r="BD719" i="1" s="1"/>
  <c r="BS719" i="1" s="1"/>
  <c r="BD746" i="1" s="1"/>
  <c r="BS746" i="1" s="1"/>
  <c r="BD773" i="1" s="1"/>
  <c r="BS773" i="1" s="1"/>
  <c r="BD800" i="1" s="1"/>
  <c r="BS800" i="1" s="1"/>
  <c r="BD827" i="1" s="1"/>
  <c r="BS827" i="1" s="1"/>
  <c r="AK44" i="1"/>
  <c r="AK71" i="1" s="1"/>
  <c r="AK98" i="1" s="1"/>
  <c r="AK125" i="1" s="1"/>
  <c r="AK152" i="1" s="1"/>
  <c r="AK179" i="1" s="1"/>
  <c r="AK206" i="1" s="1"/>
  <c r="AK233" i="1" s="1"/>
  <c r="AK260" i="1" s="1"/>
  <c r="AK287" i="1" s="1"/>
  <c r="AK314" i="1" s="1"/>
  <c r="AK341" i="1" s="1"/>
  <c r="AK368" i="1" s="1"/>
  <c r="AK395" i="1" s="1"/>
  <c r="AK422" i="1" s="1"/>
  <c r="AK449" i="1" s="1"/>
  <c r="AK476" i="1" s="1"/>
  <c r="AK503" i="1" s="1"/>
  <c r="AK530" i="1" s="1"/>
  <c r="AK557" i="1" s="1"/>
  <c r="AK584" i="1" s="1"/>
  <c r="AK611" i="1" s="1"/>
  <c r="AK638" i="1" s="1"/>
  <c r="AK665" i="1" s="1"/>
  <c r="AK692" i="1" s="1"/>
  <c r="AK719" i="1" s="1"/>
  <c r="AK746" i="1" s="1"/>
  <c r="AK773" i="1" s="1"/>
  <c r="AK800" i="1" s="1"/>
  <c r="AK827" i="1" s="1"/>
  <c r="B44" i="1"/>
  <c r="Q44" i="1" s="1"/>
  <c r="B71" i="1" s="1"/>
  <c r="Q71" i="1" s="1"/>
  <c r="B98" i="1" s="1"/>
  <c r="Q98" i="1" s="1"/>
  <c r="B125" i="1" s="1"/>
  <c r="Q125" i="1" s="1"/>
  <c r="B152" i="1" s="1"/>
  <c r="Q152" i="1" s="1"/>
  <c r="B179" i="1" s="1"/>
  <c r="Q179" i="1" s="1"/>
  <c r="B206" i="1" s="1"/>
  <c r="Q206" i="1" s="1"/>
  <c r="B233" i="1" s="1"/>
  <c r="Q233" i="1" s="1"/>
  <c r="B260" i="1" s="1"/>
  <c r="Q260" i="1" s="1"/>
  <c r="B287" i="1" s="1"/>
  <c r="Q287" i="1" s="1"/>
  <c r="B314" i="1" s="1"/>
  <c r="Q314" i="1" s="1"/>
  <c r="B341" i="1" s="1"/>
  <c r="Q341" i="1" s="1"/>
  <c r="B368" i="1" s="1"/>
  <c r="Q368" i="1" s="1"/>
  <c r="B395" i="1" s="1"/>
  <c r="Q395" i="1" s="1"/>
  <c r="B422" i="1" s="1"/>
  <c r="Q422" i="1" s="1"/>
  <c r="B449" i="1" s="1"/>
  <c r="Q449" i="1" s="1"/>
  <c r="B476" i="1" s="1"/>
  <c r="Q476" i="1" s="1"/>
  <c r="B503" i="1" s="1"/>
  <c r="Q503" i="1" s="1"/>
  <c r="B530" i="1" s="1"/>
  <c r="Q530" i="1" s="1"/>
  <c r="B557" i="1" s="1"/>
  <c r="Q557" i="1" s="1"/>
  <c r="B584" i="1" s="1"/>
  <c r="Q584" i="1" s="1"/>
  <c r="B611" i="1" s="1"/>
  <c r="Q611" i="1" s="1"/>
  <c r="B638" i="1" s="1"/>
  <c r="Q638" i="1" s="1"/>
  <c r="B665" i="1" s="1"/>
  <c r="Q665" i="1" s="1"/>
  <c r="B692" i="1" s="1"/>
  <c r="Q692" i="1" s="1"/>
  <c r="B719" i="1" s="1"/>
  <c r="Q719" i="1" s="1"/>
  <c r="B746" i="1" s="1"/>
  <c r="Q746" i="1" s="1"/>
  <c r="B773" i="1" s="1"/>
  <c r="Q773" i="1" s="1"/>
  <c r="B800" i="1" s="1"/>
  <c r="Q800" i="1" s="1"/>
  <c r="B827" i="1" s="1"/>
  <c r="Q827" i="1" s="1"/>
  <c r="A44" i="1"/>
  <c r="AK43" i="1"/>
  <c r="AK70" i="1" s="1"/>
  <c r="AK97" i="1" s="1"/>
  <c r="AK124" i="1" s="1"/>
  <c r="AK151" i="1" s="1"/>
  <c r="AK178" i="1" s="1"/>
  <c r="AK205" i="1" s="1"/>
  <c r="AK232" i="1" s="1"/>
  <c r="AK259" i="1" s="1"/>
  <c r="AK286" i="1" s="1"/>
  <c r="AK313" i="1" s="1"/>
  <c r="AK340" i="1" s="1"/>
  <c r="AK367" i="1" s="1"/>
  <c r="AK394" i="1" s="1"/>
  <c r="AK421" i="1" s="1"/>
  <c r="AK448" i="1" s="1"/>
  <c r="AK475" i="1" s="1"/>
  <c r="AK502" i="1" s="1"/>
  <c r="AK529" i="1" s="1"/>
  <c r="AK556" i="1" s="1"/>
  <c r="AK583" i="1" s="1"/>
  <c r="AK610" i="1" s="1"/>
  <c r="AK637" i="1" s="1"/>
  <c r="AK664" i="1" s="1"/>
  <c r="AK691" i="1" s="1"/>
  <c r="AK718" i="1" s="1"/>
  <c r="AK745" i="1" s="1"/>
  <c r="AK772" i="1" s="1"/>
  <c r="AK799" i="1" s="1"/>
  <c r="AK826" i="1" s="1"/>
  <c r="A43" i="1"/>
  <c r="A70" i="1" s="1"/>
  <c r="A97" i="1" s="1"/>
  <c r="A124" i="1" s="1"/>
  <c r="A151" i="1" s="1"/>
  <c r="A178" i="1" s="1"/>
  <c r="A205" i="1" s="1"/>
  <c r="A232" i="1" s="1"/>
  <c r="A259" i="1" s="1"/>
  <c r="A286" i="1" s="1"/>
  <c r="A313" i="1" s="1"/>
  <c r="A340" i="1" s="1"/>
  <c r="A367" i="1" s="1"/>
  <c r="A394" i="1" s="1"/>
  <c r="A421" i="1" s="1"/>
  <c r="A448" i="1" s="1"/>
  <c r="A475" i="1" s="1"/>
  <c r="A502" i="1" s="1"/>
  <c r="A529" i="1" s="1"/>
  <c r="A556" i="1" s="1"/>
  <c r="A583" i="1" s="1"/>
  <c r="A610" i="1" s="1"/>
  <c r="A637" i="1" s="1"/>
  <c r="A664" i="1" s="1"/>
  <c r="A691" i="1" s="1"/>
  <c r="A718" i="1" s="1"/>
  <c r="A745" i="1" s="1"/>
  <c r="A772" i="1" s="1"/>
  <c r="A799" i="1" s="1"/>
  <c r="A826" i="1" s="1"/>
  <c r="AL42" i="1"/>
  <c r="BA42" i="1" s="1"/>
  <c r="AL69" i="1" s="1"/>
  <c r="BA69" i="1" s="1"/>
  <c r="AL96" i="1" s="1"/>
  <c r="BA96" i="1" s="1"/>
  <c r="AL123" i="1" s="1"/>
  <c r="BA123" i="1" s="1"/>
  <c r="AL150" i="1" s="1"/>
  <c r="BA150" i="1" s="1"/>
  <c r="AL177" i="1" s="1"/>
  <c r="BA177" i="1" s="1"/>
  <c r="AL204" i="1" s="1"/>
  <c r="BA204" i="1" s="1"/>
  <c r="AL231" i="1" s="1"/>
  <c r="BA231" i="1" s="1"/>
  <c r="AL258" i="1" s="1"/>
  <c r="BA258" i="1" s="1"/>
  <c r="AL285" i="1" s="1"/>
  <c r="BA285" i="1" s="1"/>
  <c r="AL312" i="1" s="1"/>
  <c r="BA312" i="1" s="1"/>
  <c r="AL339" i="1" s="1"/>
  <c r="BA339" i="1" s="1"/>
  <c r="AL366" i="1" s="1"/>
  <c r="BA366" i="1" s="1"/>
  <c r="AL393" i="1" s="1"/>
  <c r="BA393" i="1" s="1"/>
  <c r="AL420" i="1" s="1"/>
  <c r="BA420" i="1" s="1"/>
  <c r="AL447" i="1" s="1"/>
  <c r="BA447" i="1" s="1"/>
  <c r="AL474" i="1" s="1"/>
  <c r="BA474" i="1" s="1"/>
  <c r="AL501" i="1" s="1"/>
  <c r="BA501" i="1" s="1"/>
  <c r="AL528" i="1" s="1"/>
  <c r="BA528" i="1" s="1"/>
  <c r="AL555" i="1" s="1"/>
  <c r="BA555" i="1" s="1"/>
  <c r="AL582" i="1" s="1"/>
  <c r="BA582" i="1" s="1"/>
  <c r="AL609" i="1" s="1"/>
  <c r="BA609" i="1" s="1"/>
  <c r="AL636" i="1" s="1"/>
  <c r="BA636" i="1" s="1"/>
  <c r="AL663" i="1" s="1"/>
  <c r="BA663" i="1" s="1"/>
  <c r="AL690" i="1" s="1"/>
  <c r="BA690" i="1" s="1"/>
  <c r="AL717" i="1" s="1"/>
  <c r="BA717" i="1" s="1"/>
  <c r="AL744" i="1" s="1"/>
  <c r="BA744" i="1" s="1"/>
  <c r="AL771" i="1" s="1"/>
  <c r="BA771" i="1" s="1"/>
  <c r="AL798" i="1" s="1"/>
  <c r="BA798" i="1" s="1"/>
  <c r="AL825" i="1" s="1"/>
  <c r="BA825" i="1" s="1"/>
  <c r="AK42" i="1"/>
  <c r="A42" i="1"/>
  <c r="A69" i="1" s="1"/>
  <c r="A96" i="1" s="1"/>
  <c r="A123" i="1" s="1"/>
  <c r="A150" i="1" s="1"/>
  <c r="A177" i="1" s="1"/>
  <c r="A204" i="1" s="1"/>
  <c r="A231" i="1" s="1"/>
  <c r="A258" i="1" s="1"/>
  <c r="A285" i="1" s="1"/>
  <c r="A312" i="1" s="1"/>
  <c r="A339" i="1" s="1"/>
  <c r="A366" i="1" s="1"/>
  <c r="A393" i="1" s="1"/>
  <c r="A420" i="1" s="1"/>
  <c r="A447" i="1" s="1"/>
  <c r="A474" i="1" s="1"/>
  <c r="A501" i="1" s="1"/>
  <c r="A528" i="1" s="1"/>
  <c r="A555" i="1" s="1"/>
  <c r="A582" i="1" s="1"/>
  <c r="A609" i="1" s="1"/>
  <c r="A636" i="1" s="1"/>
  <c r="A663" i="1" s="1"/>
  <c r="A690" i="1" s="1"/>
  <c r="A717" i="1" s="1"/>
  <c r="A744" i="1" s="1"/>
  <c r="A771" i="1" s="1"/>
  <c r="A798" i="1" s="1"/>
  <c r="A825" i="1" s="1"/>
  <c r="BU41" i="1"/>
  <c r="BU68" i="1" s="1"/>
  <c r="BU95" i="1" s="1"/>
  <c r="BU122" i="1" s="1"/>
  <c r="BU149" i="1" s="1"/>
  <c r="BU176" i="1" s="1"/>
  <c r="BU203" i="1" s="1"/>
  <c r="BU230" i="1" s="1"/>
  <c r="BU257" i="1" s="1"/>
  <c r="BU284" i="1" s="1"/>
  <c r="BU311" i="1" s="1"/>
  <c r="BU338" i="1" s="1"/>
  <c r="BU365" i="1" s="1"/>
  <c r="BU392" i="1" s="1"/>
  <c r="BU419" i="1" s="1"/>
  <c r="BU446" i="1" s="1"/>
  <c r="BU473" i="1" s="1"/>
  <c r="BU500" i="1" s="1"/>
  <c r="BU527" i="1" s="1"/>
  <c r="BU554" i="1" s="1"/>
  <c r="BU581" i="1" s="1"/>
  <c r="BU608" i="1" s="1"/>
  <c r="BU635" i="1" s="1"/>
  <c r="BU662" i="1" s="1"/>
  <c r="BU689" i="1" s="1"/>
  <c r="BU716" i="1" s="1"/>
  <c r="BU743" i="1" s="1"/>
  <c r="BU770" i="1" s="1"/>
  <c r="BU797" i="1" s="1"/>
  <c r="BU824" i="1" s="1"/>
  <c r="BC41" i="1"/>
  <c r="BC68" i="1" s="1"/>
  <c r="BC95" i="1" s="1"/>
  <c r="BC122" i="1" s="1"/>
  <c r="BC149" i="1" s="1"/>
  <c r="BC176" i="1" s="1"/>
  <c r="BC203" i="1" s="1"/>
  <c r="BC230" i="1" s="1"/>
  <c r="BC257" i="1" s="1"/>
  <c r="BC284" i="1" s="1"/>
  <c r="BC311" i="1" s="1"/>
  <c r="BC338" i="1" s="1"/>
  <c r="BC365" i="1" s="1"/>
  <c r="BC392" i="1" s="1"/>
  <c r="BC419" i="1" s="1"/>
  <c r="BC446" i="1" s="1"/>
  <c r="BC473" i="1" s="1"/>
  <c r="BC500" i="1" s="1"/>
  <c r="BC527" i="1" s="1"/>
  <c r="BC554" i="1" s="1"/>
  <c r="BC581" i="1" s="1"/>
  <c r="BC608" i="1" s="1"/>
  <c r="BC635" i="1" s="1"/>
  <c r="BC662" i="1" s="1"/>
  <c r="BC689" i="1" s="1"/>
  <c r="BC716" i="1" s="1"/>
  <c r="BC743" i="1" s="1"/>
  <c r="BC770" i="1" s="1"/>
  <c r="BC797" i="1" s="1"/>
  <c r="BC824" i="1" s="1"/>
  <c r="BD40" i="1"/>
  <c r="BS40" i="1" s="1"/>
  <c r="BD67" i="1" s="1"/>
  <c r="BS67" i="1" s="1"/>
  <c r="BD94" i="1" s="1"/>
  <c r="BS94" i="1" s="1"/>
  <c r="BD121" i="1" s="1"/>
  <c r="BS121" i="1" s="1"/>
  <c r="BD148" i="1" s="1"/>
  <c r="BS148" i="1" s="1"/>
  <c r="BD175" i="1" s="1"/>
  <c r="BS175" i="1" s="1"/>
  <c r="BD202" i="1" s="1"/>
  <c r="BS202" i="1" s="1"/>
  <c r="BD229" i="1" s="1"/>
  <c r="BS229" i="1" s="1"/>
  <c r="BD256" i="1" s="1"/>
  <c r="BS256" i="1" s="1"/>
  <c r="BD283" i="1" s="1"/>
  <c r="BS283" i="1" s="1"/>
  <c r="BD310" i="1" s="1"/>
  <c r="BS310" i="1" s="1"/>
  <c r="BD337" i="1" s="1"/>
  <c r="BS337" i="1" s="1"/>
  <c r="BD364" i="1" s="1"/>
  <c r="BS364" i="1" s="1"/>
  <c r="BD391" i="1" s="1"/>
  <c r="BS391" i="1" s="1"/>
  <c r="BD418" i="1" s="1"/>
  <c r="BS418" i="1" s="1"/>
  <c r="BD445" i="1" s="1"/>
  <c r="BS445" i="1" s="1"/>
  <c r="BD472" i="1" s="1"/>
  <c r="BS472" i="1" s="1"/>
  <c r="BD499" i="1" s="1"/>
  <c r="BS499" i="1" s="1"/>
  <c r="BD526" i="1" s="1"/>
  <c r="BS526" i="1" s="1"/>
  <c r="BD553" i="1" s="1"/>
  <c r="BS553" i="1" s="1"/>
  <c r="BD580" i="1" s="1"/>
  <c r="BS580" i="1" s="1"/>
  <c r="BD607" i="1" s="1"/>
  <c r="BS607" i="1" s="1"/>
  <c r="BD634" i="1" s="1"/>
  <c r="BS634" i="1" s="1"/>
  <c r="BD661" i="1" s="1"/>
  <c r="BS661" i="1" s="1"/>
  <c r="BD688" i="1" s="1"/>
  <c r="BS688" i="1" s="1"/>
  <c r="BD715" i="1" s="1"/>
  <c r="BS715" i="1" s="1"/>
  <c r="BD742" i="1" s="1"/>
  <c r="BS742" i="1" s="1"/>
  <c r="BD769" i="1" s="1"/>
  <c r="BS769" i="1" s="1"/>
  <c r="BD796" i="1" s="1"/>
  <c r="BS796" i="1" s="1"/>
  <c r="BD823" i="1" s="1"/>
  <c r="BS823" i="1" s="1"/>
  <c r="AK40" i="1"/>
  <c r="AK67" i="1" s="1"/>
  <c r="AK94" i="1" s="1"/>
  <c r="AK121" i="1" s="1"/>
  <c r="AK148" i="1" s="1"/>
  <c r="AK175" i="1" s="1"/>
  <c r="AK202" i="1" s="1"/>
  <c r="AK229" i="1" s="1"/>
  <c r="AK256" i="1" s="1"/>
  <c r="AK283" i="1" s="1"/>
  <c r="AK310" i="1" s="1"/>
  <c r="AK337" i="1" s="1"/>
  <c r="AK364" i="1" s="1"/>
  <c r="AK391" i="1" s="1"/>
  <c r="AK418" i="1" s="1"/>
  <c r="AK445" i="1" s="1"/>
  <c r="AK472" i="1" s="1"/>
  <c r="AK499" i="1" s="1"/>
  <c r="AK526" i="1" s="1"/>
  <c r="AK553" i="1" s="1"/>
  <c r="AK580" i="1" s="1"/>
  <c r="AK607" i="1" s="1"/>
  <c r="AK634" i="1" s="1"/>
  <c r="AK661" i="1" s="1"/>
  <c r="AK688" i="1" s="1"/>
  <c r="AK715" i="1" s="1"/>
  <c r="AK742" i="1" s="1"/>
  <c r="AK769" i="1" s="1"/>
  <c r="AK796" i="1" s="1"/>
  <c r="AK823" i="1" s="1"/>
  <c r="A40" i="1"/>
  <c r="A67" i="1" s="1"/>
  <c r="A94" i="1" s="1"/>
  <c r="A121" i="1" s="1"/>
  <c r="A148" i="1" s="1"/>
  <c r="A175" i="1" s="1"/>
  <c r="A202" i="1" s="1"/>
  <c r="A229" i="1" s="1"/>
  <c r="A256" i="1" s="1"/>
  <c r="A283" i="1" s="1"/>
  <c r="A310" i="1" s="1"/>
  <c r="A337" i="1" s="1"/>
  <c r="A364" i="1" s="1"/>
  <c r="A391" i="1" s="1"/>
  <c r="A418" i="1" s="1"/>
  <c r="A445" i="1" s="1"/>
  <c r="A472" i="1" s="1"/>
  <c r="A499" i="1" s="1"/>
  <c r="A526" i="1" s="1"/>
  <c r="A553" i="1" s="1"/>
  <c r="A580" i="1" s="1"/>
  <c r="A607" i="1" s="1"/>
  <c r="A634" i="1" s="1"/>
  <c r="A661" i="1" s="1"/>
  <c r="A688" i="1" s="1"/>
  <c r="A715" i="1" s="1"/>
  <c r="A742" i="1" s="1"/>
  <c r="A769" i="1" s="1"/>
  <c r="A796" i="1" s="1"/>
  <c r="A823" i="1" s="1"/>
  <c r="AL39" i="1"/>
  <c r="BA39" i="1" s="1"/>
  <c r="AL66" i="1" s="1"/>
  <c r="BA66" i="1" s="1"/>
  <c r="AL93" i="1" s="1"/>
  <c r="BA93" i="1" s="1"/>
  <c r="AL120" i="1" s="1"/>
  <c r="BA120" i="1" s="1"/>
  <c r="AL147" i="1" s="1"/>
  <c r="BA147" i="1" s="1"/>
  <c r="AL174" i="1" s="1"/>
  <c r="BA174" i="1" s="1"/>
  <c r="AL201" i="1" s="1"/>
  <c r="BA201" i="1" s="1"/>
  <c r="AL228" i="1" s="1"/>
  <c r="BA228" i="1" s="1"/>
  <c r="AL255" i="1" s="1"/>
  <c r="BA255" i="1" s="1"/>
  <c r="AL282" i="1" s="1"/>
  <c r="BA282" i="1" s="1"/>
  <c r="AL309" i="1" s="1"/>
  <c r="BA309" i="1" s="1"/>
  <c r="AL336" i="1" s="1"/>
  <c r="BA336" i="1" s="1"/>
  <c r="AL363" i="1" s="1"/>
  <c r="BA363" i="1" s="1"/>
  <c r="AL390" i="1" s="1"/>
  <c r="BA390" i="1" s="1"/>
  <c r="AL417" i="1" s="1"/>
  <c r="BA417" i="1" s="1"/>
  <c r="AL444" i="1" s="1"/>
  <c r="BA444" i="1" s="1"/>
  <c r="AL471" i="1" s="1"/>
  <c r="BA471" i="1" s="1"/>
  <c r="AL498" i="1" s="1"/>
  <c r="BA498" i="1" s="1"/>
  <c r="AL525" i="1" s="1"/>
  <c r="BA525" i="1" s="1"/>
  <c r="AL552" i="1" s="1"/>
  <c r="BA552" i="1" s="1"/>
  <c r="AL579" i="1" s="1"/>
  <c r="BA579" i="1" s="1"/>
  <c r="AL606" i="1" s="1"/>
  <c r="BA606" i="1" s="1"/>
  <c r="AL633" i="1" s="1"/>
  <c r="BA633" i="1" s="1"/>
  <c r="AL660" i="1" s="1"/>
  <c r="BA660" i="1" s="1"/>
  <c r="AL687" i="1" s="1"/>
  <c r="BA687" i="1" s="1"/>
  <c r="AL714" i="1" s="1"/>
  <c r="BA714" i="1" s="1"/>
  <c r="AL741" i="1" s="1"/>
  <c r="BA741" i="1" s="1"/>
  <c r="AL768" i="1" s="1"/>
  <c r="BA768" i="1" s="1"/>
  <c r="AL795" i="1" s="1"/>
  <c r="BA795" i="1" s="1"/>
  <c r="AL822" i="1" s="1"/>
  <c r="BA822" i="1" s="1"/>
  <c r="AK39" i="1"/>
  <c r="AK66" i="1" s="1"/>
  <c r="AK93" i="1" s="1"/>
  <c r="AK120" i="1" s="1"/>
  <c r="AK147" i="1" s="1"/>
  <c r="AK174" i="1" s="1"/>
  <c r="AK201" i="1" s="1"/>
  <c r="AK228" i="1" s="1"/>
  <c r="AK255" i="1" s="1"/>
  <c r="AK282" i="1" s="1"/>
  <c r="AK309" i="1" s="1"/>
  <c r="AK336" i="1" s="1"/>
  <c r="AK363" i="1" s="1"/>
  <c r="AK390" i="1" s="1"/>
  <c r="AK417" i="1" s="1"/>
  <c r="AK444" i="1" s="1"/>
  <c r="AK471" i="1" s="1"/>
  <c r="AK498" i="1" s="1"/>
  <c r="AK525" i="1" s="1"/>
  <c r="AK552" i="1" s="1"/>
  <c r="AK579" i="1" s="1"/>
  <c r="AK606" i="1" s="1"/>
  <c r="AK633" i="1" s="1"/>
  <c r="AK660" i="1" s="1"/>
  <c r="AK687" i="1" s="1"/>
  <c r="AK714" i="1" s="1"/>
  <c r="AK741" i="1" s="1"/>
  <c r="AK768" i="1" s="1"/>
  <c r="AK795" i="1" s="1"/>
  <c r="AK822" i="1" s="1"/>
  <c r="A39" i="1"/>
  <c r="A66" i="1" s="1"/>
  <c r="A93" i="1" s="1"/>
  <c r="A120" i="1" s="1"/>
  <c r="A147" i="1" s="1"/>
  <c r="A174" i="1" s="1"/>
  <c r="A201" i="1" s="1"/>
  <c r="A228" i="1" s="1"/>
  <c r="A255" i="1" s="1"/>
  <c r="A282" i="1" s="1"/>
  <c r="A309" i="1" s="1"/>
  <c r="A336" i="1" s="1"/>
  <c r="A363" i="1" s="1"/>
  <c r="A390" i="1" s="1"/>
  <c r="A417" i="1" s="1"/>
  <c r="A444" i="1" s="1"/>
  <c r="A471" i="1" s="1"/>
  <c r="A498" i="1" s="1"/>
  <c r="A525" i="1" s="1"/>
  <c r="A552" i="1" s="1"/>
  <c r="A579" i="1" s="1"/>
  <c r="A606" i="1" s="1"/>
  <c r="A633" i="1" s="1"/>
  <c r="A660" i="1" s="1"/>
  <c r="A687" i="1" s="1"/>
  <c r="A714" i="1" s="1"/>
  <c r="A741" i="1" s="1"/>
  <c r="A768" i="1" s="1"/>
  <c r="A795" i="1" s="1"/>
  <c r="A822" i="1" s="1"/>
  <c r="BD38" i="1"/>
  <c r="BS38" i="1" s="1"/>
  <c r="BD65" i="1" s="1"/>
  <c r="BS65" i="1" s="1"/>
  <c r="BD92" i="1" s="1"/>
  <c r="BS92" i="1" s="1"/>
  <c r="BD119" i="1" s="1"/>
  <c r="BS119" i="1" s="1"/>
  <c r="BD146" i="1" s="1"/>
  <c r="BS146" i="1" s="1"/>
  <c r="BD173" i="1" s="1"/>
  <c r="BS173" i="1" s="1"/>
  <c r="BD200" i="1" s="1"/>
  <c r="BS200" i="1" s="1"/>
  <c r="BD227" i="1" s="1"/>
  <c r="BS227" i="1" s="1"/>
  <c r="BD254" i="1" s="1"/>
  <c r="BS254" i="1" s="1"/>
  <c r="BD281" i="1" s="1"/>
  <c r="BS281" i="1" s="1"/>
  <c r="BD308" i="1" s="1"/>
  <c r="BS308" i="1" s="1"/>
  <c r="BD335" i="1" s="1"/>
  <c r="BS335" i="1" s="1"/>
  <c r="BD362" i="1" s="1"/>
  <c r="BS362" i="1" s="1"/>
  <c r="BD389" i="1" s="1"/>
  <c r="BS389" i="1" s="1"/>
  <c r="BD416" i="1" s="1"/>
  <c r="BS416" i="1" s="1"/>
  <c r="BD443" i="1" s="1"/>
  <c r="BS443" i="1" s="1"/>
  <c r="BD470" i="1" s="1"/>
  <c r="BS470" i="1" s="1"/>
  <c r="BD497" i="1" s="1"/>
  <c r="BS497" i="1" s="1"/>
  <c r="BD524" i="1" s="1"/>
  <c r="BS524" i="1" s="1"/>
  <c r="BD551" i="1" s="1"/>
  <c r="BS551" i="1" s="1"/>
  <c r="BD578" i="1" s="1"/>
  <c r="BS578" i="1" s="1"/>
  <c r="BD605" i="1" s="1"/>
  <c r="BS605" i="1" s="1"/>
  <c r="BD632" i="1" s="1"/>
  <c r="BS632" i="1" s="1"/>
  <c r="BD659" i="1" s="1"/>
  <c r="BS659" i="1" s="1"/>
  <c r="BD686" i="1" s="1"/>
  <c r="BS686" i="1" s="1"/>
  <c r="BD713" i="1" s="1"/>
  <c r="BS713" i="1" s="1"/>
  <c r="BD740" i="1" s="1"/>
  <c r="BS740" i="1" s="1"/>
  <c r="BD767" i="1" s="1"/>
  <c r="BS767" i="1" s="1"/>
  <c r="BD794" i="1" s="1"/>
  <c r="BS794" i="1" s="1"/>
  <c r="BD821" i="1" s="1"/>
  <c r="BS821" i="1" s="1"/>
  <c r="AL38" i="1"/>
  <c r="BA38" i="1" s="1"/>
  <c r="AL65" i="1" s="1"/>
  <c r="BA65" i="1" s="1"/>
  <c r="AL92" i="1" s="1"/>
  <c r="BA92" i="1" s="1"/>
  <c r="AL119" i="1" s="1"/>
  <c r="BA119" i="1" s="1"/>
  <c r="AL146" i="1" s="1"/>
  <c r="BA146" i="1" s="1"/>
  <c r="AL173" i="1" s="1"/>
  <c r="BA173" i="1" s="1"/>
  <c r="AL200" i="1" s="1"/>
  <c r="BA200" i="1" s="1"/>
  <c r="AL227" i="1" s="1"/>
  <c r="BA227" i="1" s="1"/>
  <c r="AL254" i="1" s="1"/>
  <c r="BA254" i="1" s="1"/>
  <c r="AL281" i="1" s="1"/>
  <c r="BA281" i="1" s="1"/>
  <c r="AL308" i="1" s="1"/>
  <c r="BA308" i="1" s="1"/>
  <c r="AL335" i="1" s="1"/>
  <c r="BA335" i="1" s="1"/>
  <c r="AL362" i="1" s="1"/>
  <c r="BA362" i="1" s="1"/>
  <c r="AL389" i="1" s="1"/>
  <c r="BA389" i="1" s="1"/>
  <c r="AL416" i="1" s="1"/>
  <c r="BA416" i="1" s="1"/>
  <c r="AL443" i="1" s="1"/>
  <c r="BA443" i="1" s="1"/>
  <c r="AL470" i="1" s="1"/>
  <c r="BA470" i="1" s="1"/>
  <c r="AL497" i="1" s="1"/>
  <c r="BA497" i="1" s="1"/>
  <c r="AL524" i="1" s="1"/>
  <c r="BA524" i="1" s="1"/>
  <c r="AL551" i="1" s="1"/>
  <c r="BA551" i="1" s="1"/>
  <c r="AL578" i="1" s="1"/>
  <c r="BA578" i="1" s="1"/>
  <c r="AL605" i="1" s="1"/>
  <c r="BA605" i="1" s="1"/>
  <c r="AL632" i="1" s="1"/>
  <c r="BA632" i="1" s="1"/>
  <c r="AL659" i="1" s="1"/>
  <c r="BA659" i="1" s="1"/>
  <c r="AL686" i="1" s="1"/>
  <c r="BA686" i="1" s="1"/>
  <c r="AL713" i="1" s="1"/>
  <c r="BA713" i="1" s="1"/>
  <c r="AL740" i="1" s="1"/>
  <c r="BA740" i="1" s="1"/>
  <c r="AL767" i="1" s="1"/>
  <c r="BA767" i="1" s="1"/>
  <c r="AL794" i="1" s="1"/>
  <c r="BA794" i="1" s="1"/>
  <c r="AL821" i="1" s="1"/>
  <c r="BA821" i="1" s="1"/>
  <c r="AK38" i="1"/>
  <c r="AK65" i="1" s="1"/>
  <c r="AK92" i="1" s="1"/>
  <c r="AK119" i="1" s="1"/>
  <c r="AK146" i="1" s="1"/>
  <c r="AK173" i="1" s="1"/>
  <c r="AK200" i="1" s="1"/>
  <c r="AK227" i="1" s="1"/>
  <c r="AK254" i="1" s="1"/>
  <c r="AK281" i="1" s="1"/>
  <c r="AK308" i="1" s="1"/>
  <c r="AK335" i="1" s="1"/>
  <c r="AK362" i="1" s="1"/>
  <c r="AK389" i="1" s="1"/>
  <c r="AK416" i="1" s="1"/>
  <c r="AK443" i="1" s="1"/>
  <c r="AK470" i="1" s="1"/>
  <c r="AK497" i="1" s="1"/>
  <c r="AK524" i="1" s="1"/>
  <c r="AK551" i="1" s="1"/>
  <c r="AK578" i="1" s="1"/>
  <c r="AK605" i="1" s="1"/>
  <c r="AK632" i="1" s="1"/>
  <c r="AK659" i="1" s="1"/>
  <c r="AK686" i="1" s="1"/>
  <c r="AK713" i="1" s="1"/>
  <c r="AK740" i="1" s="1"/>
  <c r="AK767" i="1" s="1"/>
  <c r="AK794" i="1" s="1"/>
  <c r="AK821" i="1" s="1"/>
  <c r="A38" i="1"/>
  <c r="A65" i="1" s="1"/>
  <c r="A92" i="1" s="1"/>
  <c r="A119" i="1" s="1"/>
  <c r="A146" i="1" s="1"/>
  <c r="A173" i="1" s="1"/>
  <c r="A200" i="1" s="1"/>
  <c r="A227" i="1" s="1"/>
  <c r="A254" i="1" s="1"/>
  <c r="A281" i="1" s="1"/>
  <c r="A308" i="1" s="1"/>
  <c r="A335" i="1" s="1"/>
  <c r="A362" i="1" s="1"/>
  <c r="A389" i="1" s="1"/>
  <c r="A416" i="1" s="1"/>
  <c r="A443" i="1" s="1"/>
  <c r="A470" i="1" s="1"/>
  <c r="A497" i="1" s="1"/>
  <c r="A524" i="1" s="1"/>
  <c r="A551" i="1" s="1"/>
  <c r="A578" i="1" s="1"/>
  <c r="A605" i="1" s="1"/>
  <c r="A632" i="1" s="1"/>
  <c r="A659" i="1" s="1"/>
  <c r="A686" i="1" s="1"/>
  <c r="A713" i="1" s="1"/>
  <c r="A740" i="1" s="1"/>
  <c r="A767" i="1" s="1"/>
  <c r="A794" i="1" s="1"/>
  <c r="A821" i="1" s="1"/>
  <c r="BV37" i="1"/>
  <c r="CK37" i="1" s="1"/>
  <c r="BV64" i="1" s="1"/>
  <c r="CK64" i="1" s="1"/>
  <c r="BV91" i="1" s="1"/>
  <c r="CK91" i="1" s="1"/>
  <c r="BV118" i="1" s="1"/>
  <c r="CK118" i="1" s="1"/>
  <c r="BV145" i="1" s="1"/>
  <c r="CK145" i="1" s="1"/>
  <c r="BV172" i="1" s="1"/>
  <c r="CK172" i="1" s="1"/>
  <c r="BV199" i="1" s="1"/>
  <c r="CK199" i="1" s="1"/>
  <c r="BV226" i="1" s="1"/>
  <c r="CK226" i="1" s="1"/>
  <c r="BV253" i="1" s="1"/>
  <c r="CK253" i="1" s="1"/>
  <c r="BV280" i="1" s="1"/>
  <c r="CK280" i="1" s="1"/>
  <c r="BV307" i="1" s="1"/>
  <c r="CK307" i="1" s="1"/>
  <c r="BV334" i="1" s="1"/>
  <c r="CK334" i="1" s="1"/>
  <c r="BV361" i="1" s="1"/>
  <c r="CK361" i="1" s="1"/>
  <c r="BV388" i="1" s="1"/>
  <c r="CK388" i="1" s="1"/>
  <c r="BV415" i="1" s="1"/>
  <c r="CK415" i="1" s="1"/>
  <c r="BV442" i="1" s="1"/>
  <c r="CK442" i="1" s="1"/>
  <c r="BV469" i="1" s="1"/>
  <c r="CK469" i="1" s="1"/>
  <c r="BV496" i="1" s="1"/>
  <c r="CK496" i="1" s="1"/>
  <c r="BV523" i="1" s="1"/>
  <c r="CK523" i="1" s="1"/>
  <c r="BV550" i="1" s="1"/>
  <c r="CK550" i="1" s="1"/>
  <c r="BV577" i="1" s="1"/>
  <c r="CK577" i="1" s="1"/>
  <c r="BV604" i="1" s="1"/>
  <c r="CK604" i="1" s="1"/>
  <c r="BV631" i="1" s="1"/>
  <c r="CK631" i="1" s="1"/>
  <c r="BV658" i="1" s="1"/>
  <c r="CK658" i="1" s="1"/>
  <c r="BV685" i="1" s="1"/>
  <c r="CK685" i="1" s="1"/>
  <c r="BV712" i="1" s="1"/>
  <c r="CK712" i="1" s="1"/>
  <c r="BV739" i="1" s="1"/>
  <c r="CK739" i="1" s="1"/>
  <c r="BV766" i="1" s="1"/>
  <c r="CK766" i="1" s="1"/>
  <c r="BV793" i="1" s="1"/>
  <c r="CK793" i="1" s="1"/>
  <c r="BV820" i="1" s="1"/>
  <c r="CK820" i="1" s="1"/>
  <c r="AK37" i="1"/>
  <c r="AK64" i="1" s="1"/>
  <c r="AK91" i="1" s="1"/>
  <c r="AK118" i="1" s="1"/>
  <c r="AK145" i="1" s="1"/>
  <c r="AK172" i="1" s="1"/>
  <c r="AK199" i="1" s="1"/>
  <c r="AK226" i="1" s="1"/>
  <c r="AK253" i="1" s="1"/>
  <c r="AK280" i="1" s="1"/>
  <c r="AK307" i="1" s="1"/>
  <c r="AK334" i="1" s="1"/>
  <c r="AK361" i="1" s="1"/>
  <c r="AK388" i="1" s="1"/>
  <c r="AK415" i="1" s="1"/>
  <c r="AK442" i="1" s="1"/>
  <c r="AK469" i="1" s="1"/>
  <c r="AK496" i="1" s="1"/>
  <c r="AK523" i="1" s="1"/>
  <c r="AK550" i="1" s="1"/>
  <c r="AK577" i="1" s="1"/>
  <c r="AK604" i="1" s="1"/>
  <c r="AK631" i="1" s="1"/>
  <c r="AK658" i="1" s="1"/>
  <c r="AK685" i="1" s="1"/>
  <c r="AK712" i="1" s="1"/>
  <c r="AK739" i="1" s="1"/>
  <c r="AK766" i="1" s="1"/>
  <c r="AK793" i="1" s="1"/>
  <c r="AK820" i="1" s="1"/>
  <c r="A37" i="1"/>
  <c r="A64" i="1" s="1"/>
  <c r="A91" i="1" s="1"/>
  <c r="A118" i="1" s="1"/>
  <c r="A145" i="1" s="1"/>
  <c r="A172" i="1" s="1"/>
  <c r="A199" i="1" s="1"/>
  <c r="BV36" i="1"/>
  <c r="CK36" i="1" s="1"/>
  <c r="BV63" i="1" s="1"/>
  <c r="CK63" i="1" s="1"/>
  <c r="BV90" i="1" s="1"/>
  <c r="CK90" i="1" s="1"/>
  <c r="BV117" i="1" s="1"/>
  <c r="CK117" i="1" s="1"/>
  <c r="BV144" i="1" s="1"/>
  <c r="CK144" i="1" s="1"/>
  <c r="BV171" i="1" s="1"/>
  <c r="CK171" i="1" s="1"/>
  <c r="BV198" i="1" s="1"/>
  <c r="CK198" i="1" s="1"/>
  <c r="BV225" i="1" s="1"/>
  <c r="CK225" i="1" s="1"/>
  <c r="BV252" i="1" s="1"/>
  <c r="CK252" i="1" s="1"/>
  <c r="BV279" i="1" s="1"/>
  <c r="CK279" i="1" s="1"/>
  <c r="BV306" i="1" s="1"/>
  <c r="CK306" i="1" s="1"/>
  <c r="BV333" i="1" s="1"/>
  <c r="CK333" i="1" s="1"/>
  <c r="BV360" i="1" s="1"/>
  <c r="CK360" i="1" s="1"/>
  <c r="BV387" i="1" s="1"/>
  <c r="CK387" i="1" s="1"/>
  <c r="BV414" i="1" s="1"/>
  <c r="CK414" i="1" s="1"/>
  <c r="BV441" i="1" s="1"/>
  <c r="CK441" i="1" s="1"/>
  <c r="BV468" i="1" s="1"/>
  <c r="CK468" i="1" s="1"/>
  <c r="BV495" i="1" s="1"/>
  <c r="CK495" i="1" s="1"/>
  <c r="BV522" i="1" s="1"/>
  <c r="CK522" i="1" s="1"/>
  <c r="BV549" i="1" s="1"/>
  <c r="CK549" i="1" s="1"/>
  <c r="BV576" i="1" s="1"/>
  <c r="CK576" i="1" s="1"/>
  <c r="BV603" i="1" s="1"/>
  <c r="CK603" i="1" s="1"/>
  <c r="BV630" i="1" s="1"/>
  <c r="CK630" i="1" s="1"/>
  <c r="BV657" i="1" s="1"/>
  <c r="CK657" i="1" s="1"/>
  <c r="BV684" i="1" s="1"/>
  <c r="CK684" i="1" s="1"/>
  <c r="BV711" i="1" s="1"/>
  <c r="CK711" i="1" s="1"/>
  <c r="BV738" i="1" s="1"/>
  <c r="CK738" i="1" s="1"/>
  <c r="BV765" i="1" s="1"/>
  <c r="CK765" i="1" s="1"/>
  <c r="BV792" i="1" s="1"/>
  <c r="CK792" i="1" s="1"/>
  <c r="BV819" i="1" s="1"/>
  <c r="CK819" i="1" s="1"/>
  <c r="AK36" i="1"/>
  <c r="AK63" i="1" s="1"/>
  <c r="AK90" i="1" s="1"/>
  <c r="AK117" i="1" s="1"/>
  <c r="AK144" i="1" s="1"/>
  <c r="AK171" i="1" s="1"/>
  <c r="AK198" i="1" s="1"/>
  <c r="AK225" i="1" s="1"/>
  <c r="AK252" i="1" s="1"/>
  <c r="AK279" i="1" s="1"/>
  <c r="AK306" i="1" s="1"/>
  <c r="AK333" i="1" s="1"/>
  <c r="AK360" i="1" s="1"/>
  <c r="AK387" i="1" s="1"/>
  <c r="AK414" i="1" s="1"/>
  <c r="AK441" i="1" s="1"/>
  <c r="AK468" i="1" s="1"/>
  <c r="AK495" i="1" s="1"/>
  <c r="AK522" i="1" s="1"/>
  <c r="AK549" i="1" s="1"/>
  <c r="AK576" i="1" s="1"/>
  <c r="AK603" i="1" s="1"/>
  <c r="AK630" i="1" s="1"/>
  <c r="AK657" i="1" s="1"/>
  <c r="AK684" i="1" s="1"/>
  <c r="AK711" i="1" s="1"/>
  <c r="AK738" i="1" s="1"/>
  <c r="AK765" i="1" s="1"/>
  <c r="AK792" i="1" s="1"/>
  <c r="AK819" i="1" s="1"/>
  <c r="T36" i="1"/>
  <c r="AI36" i="1" s="1"/>
  <c r="T63" i="1" s="1"/>
  <c r="AI63" i="1" s="1"/>
  <c r="T90" i="1" s="1"/>
  <c r="AI90" i="1" s="1"/>
  <c r="T117" i="1" s="1"/>
  <c r="AI117" i="1" s="1"/>
  <c r="T144" i="1" s="1"/>
  <c r="AI144" i="1" s="1"/>
  <c r="T171" i="1" s="1"/>
  <c r="AI171" i="1" s="1"/>
  <c r="T198" i="1" s="1"/>
  <c r="AI198" i="1" s="1"/>
  <c r="T225" i="1" s="1"/>
  <c r="AI225" i="1" s="1"/>
  <c r="T252" i="1" s="1"/>
  <c r="AI252" i="1" s="1"/>
  <c r="T279" i="1" s="1"/>
  <c r="AI279" i="1" s="1"/>
  <c r="T306" i="1" s="1"/>
  <c r="AI306" i="1" s="1"/>
  <c r="T333" i="1" s="1"/>
  <c r="AI333" i="1" s="1"/>
  <c r="T360" i="1" s="1"/>
  <c r="AI360" i="1" s="1"/>
  <c r="T387" i="1" s="1"/>
  <c r="AI387" i="1" s="1"/>
  <c r="T414" i="1" s="1"/>
  <c r="AI414" i="1" s="1"/>
  <c r="T441" i="1" s="1"/>
  <c r="AI441" i="1" s="1"/>
  <c r="T468" i="1" s="1"/>
  <c r="AI468" i="1" s="1"/>
  <c r="T495" i="1" s="1"/>
  <c r="AI495" i="1" s="1"/>
  <c r="T522" i="1" s="1"/>
  <c r="AI522" i="1" s="1"/>
  <c r="T549" i="1" s="1"/>
  <c r="AI549" i="1" s="1"/>
  <c r="T576" i="1" s="1"/>
  <c r="AI576" i="1" s="1"/>
  <c r="T603" i="1" s="1"/>
  <c r="AI603" i="1" s="1"/>
  <c r="T630" i="1" s="1"/>
  <c r="AI630" i="1" s="1"/>
  <c r="T657" i="1" s="1"/>
  <c r="AI657" i="1" s="1"/>
  <c r="T684" i="1" s="1"/>
  <c r="AI684" i="1" s="1"/>
  <c r="T711" i="1" s="1"/>
  <c r="AI711" i="1" s="1"/>
  <c r="T738" i="1" s="1"/>
  <c r="AI738" i="1" s="1"/>
  <c r="T765" i="1" s="1"/>
  <c r="AI765" i="1" s="1"/>
  <c r="T792" i="1" s="1"/>
  <c r="AI792" i="1" s="1"/>
  <c r="T819" i="1" s="1"/>
  <c r="AI819" i="1" s="1"/>
  <c r="A36" i="1"/>
  <c r="A63" i="1" s="1"/>
  <c r="A90" i="1" s="1"/>
  <c r="A117" i="1" s="1"/>
  <c r="BV35" i="1"/>
  <c r="AK35" i="1"/>
  <c r="AK62" i="1" s="1"/>
  <c r="AK89" i="1" s="1"/>
  <c r="AK116" i="1" s="1"/>
  <c r="AK143" i="1" s="1"/>
  <c r="AK170" i="1" s="1"/>
  <c r="AK197" i="1" s="1"/>
  <c r="AK224" i="1" s="1"/>
  <c r="AK251" i="1" s="1"/>
  <c r="AK278" i="1" s="1"/>
  <c r="AK305" i="1" s="1"/>
  <c r="AK332" i="1" s="1"/>
  <c r="AK359" i="1" s="1"/>
  <c r="AK386" i="1" s="1"/>
  <c r="AK413" i="1" s="1"/>
  <c r="AK440" i="1" s="1"/>
  <c r="AK467" i="1" s="1"/>
  <c r="AK494" i="1" s="1"/>
  <c r="AK521" i="1" s="1"/>
  <c r="AK548" i="1" s="1"/>
  <c r="AK575" i="1" s="1"/>
  <c r="AK602" i="1" s="1"/>
  <c r="AK629" i="1" s="1"/>
  <c r="AK656" i="1" s="1"/>
  <c r="AK683" i="1" s="1"/>
  <c r="AK710" i="1" s="1"/>
  <c r="AK737" i="1" s="1"/>
  <c r="AK764" i="1" s="1"/>
  <c r="AK791" i="1" s="1"/>
  <c r="AK818" i="1" s="1"/>
  <c r="T35" i="1"/>
  <c r="S35" i="1"/>
  <c r="S62" i="1" s="1"/>
  <c r="S89" i="1" s="1"/>
  <c r="S116" i="1" s="1"/>
  <c r="S143" i="1" s="1"/>
  <c r="S170" i="1" s="1"/>
  <c r="S197" i="1" s="1"/>
  <c r="S224" i="1" s="1"/>
  <c r="S251" i="1" s="1"/>
  <c r="S278" i="1" s="1"/>
  <c r="S305" i="1" s="1"/>
  <c r="S332" i="1" s="1"/>
  <c r="S359" i="1" s="1"/>
  <c r="S386" i="1" s="1"/>
  <c r="S413" i="1" s="1"/>
  <c r="S440" i="1" s="1"/>
  <c r="S467" i="1" s="1"/>
  <c r="S494" i="1" s="1"/>
  <c r="S521" i="1" s="1"/>
  <c r="S548" i="1" s="1"/>
  <c r="S575" i="1" s="1"/>
  <c r="S602" i="1" s="1"/>
  <c r="S629" i="1" s="1"/>
  <c r="S656" i="1" s="1"/>
  <c r="S683" i="1" s="1"/>
  <c r="S710" i="1" s="1"/>
  <c r="S737" i="1" s="1"/>
  <c r="S764" i="1" s="1"/>
  <c r="S791" i="1" s="1"/>
  <c r="S818" i="1" s="1"/>
  <c r="A35" i="1"/>
  <c r="A62" i="1" s="1"/>
  <c r="A89" i="1" s="1"/>
  <c r="A116" i="1" s="1"/>
  <c r="A143" i="1" s="1"/>
  <c r="A170" i="1" s="1"/>
  <c r="A197" i="1" s="1"/>
  <c r="A224" i="1" s="1"/>
  <c r="A251" i="1" s="1"/>
  <c r="A278" i="1" s="1"/>
  <c r="A305" i="1" s="1"/>
  <c r="A332" i="1" s="1"/>
  <c r="A359" i="1" s="1"/>
  <c r="A386" i="1" s="1"/>
  <c r="A413" i="1" s="1"/>
  <c r="A440" i="1" s="1"/>
  <c r="A467" i="1" s="1"/>
  <c r="A494" i="1" s="1"/>
  <c r="A521" i="1" s="1"/>
  <c r="A548" i="1" s="1"/>
  <c r="A575" i="1" s="1"/>
  <c r="A602" i="1" s="1"/>
  <c r="A629" i="1" s="1"/>
  <c r="A656" i="1" s="1"/>
  <c r="A683" i="1" s="1"/>
  <c r="A710" i="1" s="1"/>
  <c r="A737" i="1" s="1"/>
  <c r="A764" i="1" s="1"/>
  <c r="A791" i="1" s="1"/>
  <c r="A818" i="1" s="1"/>
  <c r="BV34" i="1"/>
  <c r="BU34" i="1"/>
  <c r="BU61" i="1" s="1"/>
  <c r="BU88" i="1" s="1"/>
  <c r="BU115" i="1" s="1"/>
  <c r="BU142" i="1" s="1"/>
  <c r="BU169" i="1" s="1"/>
  <c r="BU196" i="1" s="1"/>
  <c r="BU223" i="1" s="1"/>
  <c r="BU250" i="1" s="1"/>
  <c r="BU277" i="1" s="1"/>
  <c r="BU304" i="1" s="1"/>
  <c r="BU331" i="1" s="1"/>
  <c r="BU358" i="1" s="1"/>
  <c r="BU385" i="1" s="1"/>
  <c r="BU412" i="1" s="1"/>
  <c r="BU439" i="1" s="1"/>
  <c r="BU466" i="1" s="1"/>
  <c r="BU493" i="1" s="1"/>
  <c r="BU520" i="1" s="1"/>
  <c r="BU547" i="1" s="1"/>
  <c r="BU574" i="1" s="1"/>
  <c r="BU601" i="1" s="1"/>
  <c r="BU628" i="1" s="1"/>
  <c r="BU655" i="1" s="1"/>
  <c r="BU682" i="1" s="1"/>
  <c r="BU709" i="1" s="1"/>
  <c r="BU736" i="1" s="1"/>
  <c r="BU763" i="1" s="1"/>
  <c r="BU790" i="1" s="1"/>
  <c r="BU817" i="1" s="1"/>
  <c r="BD34" i="1"/>
  <c r="BC34" i="1"/>
  <c r="BC61" i="1" s="1"/>
  <c r="BC88" i="1" s="1"/>
  <c r="BC115" i="1" s="1"/>
  <c r="BC142" i="1" s="1"/>
  <c r="BC169" i="1" s="1"/>
  <c r="BC196" i="1" s="1"/>
  <c r="BC223" i="1" s="1"/>
  <c r="BC250" i="1" s="1"/>
  <c r="BC277" i="1" s="1"/>
  <c r="BC304" i="1" s="1"/>
  <c r="BC331" i="1" s="1"/>
  <c r="BC358" i="1" s="1"/>
  <c r="BC385" i="1" s="1"/>
  <c r="BC412" i="1" s="1"/>
  <c r="BC439" i="1" s="1"/>
  <c r="BC466" i="1" s="1"/>
  <c r="BC493" i="1" s="1"/>
  <c r="BC520" i="1" s="1"/>
  <c r="BC547" i="1" s="1"/>
  <c r="BC574" i="1" s="1"/>
  <c r="BC601" i="1" s="1"/>
  <c r="BC628" i="1" s="1"/>
  <c r="BC655" i="1" s="1"/>
  <c r="BC682" i="1" s="1"/>
  <c r="BC709" i="1" s="1"/>
  <c r="BC736" i="1" s="1"/>
  <c r="BC763" i="1" s="1"/>
  <c r="BC790" i="1" s="1"/>
  <c r="BC817" i="1" s="1"/>
  <c r="AL34" i="1"/>
  <c r="A31" i="1"/>
  <c r="A30" i="1"/>
  <c r="A57" i="1" s="1"/>
  <c r="BU29" i="1"/>
  <c r="BU56" i="1" s="1"/>
  <c r="BU83" i="1" s="1"/>
  <c r="BU110" i="1" s="1"/>
  <c r="BU137" i="1" s="1"/>
  <c r="BU164" i="1" s="1"/>
  <c r="BU191" i="1" s="1"/>
  <c r="BU218" i="1" s="1"/>
  <c r="BU245" i="1" s="1"/>
  <c r="BU272" i="1" s="1"/>
  <c r="BU299" i="1" s="1"/>
  <c r="BU326" i="1" s="1"/>
  <c r="BU353" i="1" s="1"/>
  <c r="BU380" i="1" s="1"/>
  <c r="BU407" i="1" s="1"/>
  <c r="BU434" i="1" s="1"/>
  <c r="BU461" i="1" s="1"/>
  <c r="BU488" i="1" s="1"/>
  <c r="BU515" i="1" s="1"/>
  <c r="BU542" i="1" s="1"/>
  <c r="BU569" i="1" s="1"/>
  <c r="BU596" i="1" s="1"/>
  <c r="BU623" i="1" s="1"/>
  <c r="BU650" i="1" s="1"/>
  <c r="BU677" i="1" s="1"/>
  <c r="BU704" i="1" s="1"/>
  <c r="BU731" i="1" s="1"/>
  <c r="BU758" i="1" s="1"/>
  <c r="BU785" i="1" s="1"/>
  <c r="BU812" i="1" s="1"/>
  <c r="BC29" i="1"/>
  <c r="BC56" i="1" s="1"/>
  <c r="BC83" i="1" s="1"/>
  <c r="BC110" i="1" s="1"/>
  <c r="BC137" i="1" s="1"/>
  <c r="BC164" i="1" s="1"/>
  <c r="BC191" i="1" s="1"/>
  <c r="BC218" i="1" s="1"/>
  <c r="BC245" i="1" s="1"/>
  <c r="BC272" i="1" s="1"/>
  <c r="BC299" i="1" s="1"/>
  <c r="BC326" i="1" s="1"/>
  <c r="BC353" i="1" s="1"/>
  <c r="BC380" i="1" s="1"/>
  <c r="BC407" i="1" s="1"/>
  <c r="BC434" i="1" s="1"/>
  <c r="BC461" i="1" s="1"/>
  <c r="BC488" i="1" s="1"/>
  <c r="BC515" i="1" s="1"/>
  <c r="BC542" i="1" s="1"/>
  <c r="BC569" i="1" s="1"/>
  <c r="BC596" i="1" s="1"/>
  <c r="BC623" i="1" s="1"/>
  <c r="BC650" i="1" s="1"/>
  <c r="BC677" i="1" s="1"/>
  <c r="BC704" i="1" s="1"/>
  <c r="BC731" i="1" s="1"/>
  <c r="BC758" i="1" s="1"/>
  <c r="BC785" i="1" s="1"/>
  <c r="BC812" i="1" s="1"/>
  <c r="AK29" i="1"/>
  <c r="AK56" i="1" s="1"/>
  <c r="AK83" i="1" s="1"/>
  <c r="AK110" i="1" s="1"/>
  <c r="AK137" i="1" s="1"/>
  <c r="AK164" i="1" s="1"/>
  <c r="AK191" i="1" s="1"/>
  <c r="AK218" i="1" s="1"/>
  <c r="AK245" i="1" s="1"/>
  <c r="AK272" i="1" s="1"/>
  <c r="AK299" i="1" s="1"/>
  <c r="AK326" i="1" s="1"/>
  <c r="AK353" i="1" s="1"/>
  <c r="AK380" i="1" s="1"/>
  <c r="AK407" i="1" s="1"/>
  <c r="AK434" i="1" s="1"/>
  <c r="AK461" i="1" s="1"/>
  <c r="AK488" i="1" s="1"/>
  <c r="AK515" i="1" s="1"/>
  <c r="AK542" i="1" s="1"/>
  <c r="AK569" i="1" s="1"/>
  <c r="AK596" i="1" s="1"/>
  <c r="AK623" i="1" s="1"/>
  <c r="AK650" i="1" s="1"/>
  <c r="AK677" i="1" s="1"/>
  <c r="AK704" i="1" s="1"/>
  <c r="AK731" i="1" s="1"/>
  <c r="AK758" i="1" s="1"/>
  <c r="AK785" i="1" s="1"/>
  <c r="AK812" i="1" s="1"/>
  <c r="AI29" i="1"/>
  <c r="S29" i="1"/>
  <c r="S56" i="1" s="1"/>
  <c r="S83" i="1" s="1"/>
  <c r="S110" i="1" s="1"/>
  <c r="S137" i="1" s="1"/>
  <c r="S164" i="1" s="1"/>
  <c r="S191" i="1" s="1"/>
  <c r="S218" i="1" s="1"/>
  <c r="S245" i="1" s="1"/>
  <c r="S272" i="1" s="1"/>
  <c r="S299" i="1" s="1"/>
  <c r="S326" i="1" s="1"/>
  <c r="S353" i="1" s="1"/>
  <c r="S380" i="1" s="1"/>
  <c r="S407" i="1" s="1"/>
  <c r="S434" i="1" s="1"/>
  <c r="S461" i="1" s="1"/>
  <c r="S488" i="1" s="1"/>
  <c r="S515" i="1" s="1"/>
  <c r="S542" i="1" s="1"/>
  <c r="S569" i="1" s="1"/>
  <c r="S596" i="1" s="1"/>
  <c r="S623" i="1" s="1"/>
  <c r="S650" i="1" s="1"/>
  <c r="S677" i="1" s="1"/>
  <c r="S704" i="1" s="1"/>
  <c r="S731" i="1" s="1"/>
  <c r="S758" i="1" s="1"/>
  <c r="S785" i="1" s="1"/>
  <c r="S812" i="1" s="1"/>
  <c r="A29" i="1"/>
  <c r="A56" i="1" s="1"/>
  <c r="A83" i="1" s="1"/>
  <c r="A110" i="1" s="1"/>
  <c r="A137" i="1" s="1"/>
  <c r="A164" i="1" s="1"/>
  <c r="A191" i="1" s="1"/>
  <c r="A218" i="1" s="1"/>
  <c r="A245" i="1" s="1"/>
  <c r="A272" i="1" s="1"/>
  <c r="A299" i="1" s="1"/>
  <c r="A326" i="1" s="1"/>
  <c r="A353" i="1" s="1"/>
  <c r="A380" i="1" s="1"/>
  <c r="A407" i="1" s="1"/>
  <c r="A434" i="1" s="1"/>
  <c r="A461" i="1" s="1"/>
  <c r="A488" i="1" s="1"/>
  <c r="A515" i="1" s="1"/>
  <c r="A542" i="1" s="1"/>
  <c r="A569" i="1" s="1"/>
  <c r="A596" i="1" s="1"/>
  <c r="A623" i="1" s="1"/>
  <c r="A650" i="1" s="1"/>
  <c r="A677" i="1" s="1"/>
  <c r="A704" i="1" s="1"/>
  <c r="A731" i="1" s="1"/>
  <c r="A758" i="1" s="1"/>
  <c r="A785" i="1" s="1"/>
  <c r="A812" i="1" s="1"/>
  <c r="CI27" i="1"/>
  <c r="CH27" i="1"/>
  <c r="CG27" i="1"/>
  <c r="CF27" i="1"/>
  <c r="CE27" i="1"/>
  <c r="CD27" i="1"/>
  <c r="CB27" i="1"/>
  <c r="CA27" i="1"/>
  <c r="BZ27" i="1"/>
  <c r="BY27" i="1"/>
  <c r="BX27" i="1"/>
  <c r="CK27" i="1" s="1"/>
  <c r="CK28" i="1" s="1"/>
  <c r="BV27" i="1"/>
  <c r="BQ27" i="1"/>
  <c r="BP27" i="1"/>
  <c r="BO27" i="1"/>
  <c r="BN27" i="1"/>
  <c r="BM27" i="1"/>
  <c r="BL27" i="1"/>
  <c r="BJ27" i="1"/>
  <c r="BI27" i="1"/>
  <c r="BH27" i="1"/>
  <c r="BG27" i="1"/>
  <c r="BF27" i="1"/>
  <c r="BD27" i="1"/>
  <c r="BS27" i="1" s="1"/>
  <c r="BS28" i="1" s="1"/>
  <c r="AY27" i="1"/>
  <c r="AX27" i="1"/>
  <c r="AW27" i="1"/>
  <c r="AV27" i="1"/>
  <c r="AU27" i="1"/>
  <c r="AT27" i="1"/>
  <c r="AR27" i="1"/>
  <c r="AQ27" i="1"/>
  <c r="AP27" i="1"/>
  <c r="BA27" i="1" s="1"/>
  <c r="BA28" i="1" s="1"/>
  <c r="AO27" i="1"/>
  <c r="AN27" i="1"/>
  <c r="AL27" i="1"/>
  <c r="AJ27" i="1"/>
  <c r="AG27" i="1"/>
  <c r="AF27" i="1"/>
  <c r="AE27" i="1"/>
  <c r="AD27" i="1"/>
  <c r="AC27" i="1"/>
  <c r="AB27" i="1"/>
  <c r="Z27" i="1"/>
  <c r="Y27" i="1"/>
  <c r="X27" i="1"/>
  <c r="W27" i="1"/>
  <c r="V27" i="1"/>
  <c r="AI27" i="1" s="1"/>
  <c r="AI28" i="1" s="1"/>
  <c r="T27" i="1"/>
  <c r="O27" i="1"/>
  <c r="N27" i="1"/>
  <c r="M27" i="1"/>
  <c r="L27" i="1"/>
  <c r="K27" i="1"/>
  <c r="J27" i="1"/>
  <c r="H27" i="1"/>
  <c r="G27" i="1"/>
  <c r="F27" i="1"/>
  <c r="E27" i="1"/>
  <c r="D27" i="1"/>
  <c r="B27" i="1"/>
  <c r="Q27" i="1" s="1"/>
  <c r="CK26" i="1"/>
  <c r="BV53" i="1" s="1"/>
  <c r="CK53" i="1" s="1"/>
  <c r="BV80" i="1" s="1"/>
  <c r="CK80" i="1" s="1"/>
  <c r="BV107" i="1" s="1"/>
  <c r="CK107" i="1" s="1"/>
  <c r="BV134" i="1" s="1"/>
  <c r="CK134" i="1" s="1"/>
  <c r="BV161" i="1" s="1"/>
  <c r="CK161" i="1" s="1"/>
  <c r="BV188" i="1" s="1"/>
  <c r="CK188" i="1" s="1"/>
  <c r="BV215" i="1" s="1"/>
  <c r="CK215" i="1" s="1"/>
  <c r="BV242" i="1" s="1"/>
  <c r="CK242" i="1" s="1"/>
  <c r="BV269" i="1" s="1"/>
  <c r="CK269" i="1" s="1"/>
  <c r="BV296" i="1" s="1"/>
  <c r="CK296" i="1" s="1"/>
  <c r="BV323" i="1" s="1"/>
  <c r="CK323" i="1" s="1"/>
  <c r="BV350" i="1" s="1"/>
  <c r="CK350" i="1" s="1"/>
  <c r="BV377" i="1" s="1"/>
  <c r="CK377" i="1" s="1"/>
  <c r="BV404" i="1" s="1"/>
  <c r="CK404" i="1" s="1"/>
  <c r="BV431" i="1" s="1"/>
  <c r="CK431" i="1" s="1"/>
  <c r="BV458" i="1" s="1"/>
  <c r="CK458" i="1" s="1"/>
  <c r="BV485" i="1" s="1"/>
  <c r="CK485" i="1" s="1"/>
  <c r="BV512" i="1" s="1"/>
  <c r="CK512" i="1" s="1"/>
  <c r="BV539" i="1" s="1"/>
  <c r="CK539" i="1" s="1"/>
  <c r="BV566" i="1" s="1"/>
  <c r="CK566" i="1" s="1"/>
  <c r="BV593" i="1" s="1"/>
  <c r="CK593" i="1" s="1"/>
  <c r="BV620" i="1" s="1"/>
  <c r="CK620" i="1" s="1"/>
  <c r="BV647" i="1" s="1"/>
  <c r="CK647" i="1" s="1"/>
  <c r="BV674" i="1" s="1"/>
  <c r="CK674" i="1" s="1"/>
  <c r="BV701" i="1" s="1"/>
  <c r="CK701" i="1" s="1"/>
  <c r="BV728" i="1" s="1"/>
  <c r="CK728" i="1" s="1"/>
  <c r="BV755" i="1" s="1"/>
  <c r="CK755" i="1" s="1"/>
  <c r="BV782" i="1" s="1"/>
  <c r="CK782" i="1" s="1"/>
  <c r="BV809" i="1" s="1"/>
  <c r="CK809" i="1" s="1"/>
  <c r="BV836" i="1" s="1"/>
  <c r="CK836" i="1" s="1"/>
  <c r="BS26" i="1"/>
  <c r="BD53" i="1" s="1"/>
  <c r="BS53" i="1" s="1"/>
  <c r="BD80" i="1" s="1"/>
  <c r="BS80" i="1" s="1"/>
  <c r="BD107" i="1" s="1"/>
  <c r="BS107" i="1" s="1"/>
  <c r="BD134" i="1" s="1"/>
  <c r="BS134" i="1" s="1"/>
  <c r="BD161" i="1" s="1"/>
  <c r="BS161" i="1" s="1"/>
  <c r="BD188" i="1" s="1"/>
  <c r="BS188" i="1" s="1"/>
  <c r="BD215" i="1" s="1"/>
  <c r="BS215" i="1" s="1"/>
  <c r="BD242" i="1" s="1"/>
  <c r="BS242" i="1" s="1"/>
  <c r="BD269" i="1" s="1"/>
  <c r="BS269" i="1" s="1"/>
  <c r="BD296" i="1" s="1"/>
  <c r="BS296" i="1" s="1"/>
  <c r="BD323" i="1" s="1"/>
  <c r="BS323" i="1" s="1"/>
  <c r="BD350" i="1" s="1"/>
  <c r="BS350" i="1" s="1"/>
  <c r="BD377" i="1" s="1"/>
  <c r="BS377" i="1" s="1"/>
  <c r="BD404" i="1" s="1"/>
  <c r="BS404" i="1" s="1"/>
  <c r="BD431" i="1" s="1"/>
  <c r="BS431" i="1" s="1"/>
  <c r="BD458" i="1" s="1"/>
  <c r="BS458" i="1" s="1"/>
  <c r="BD485" i="1" s="1"/>
  <c r="BS485" i="1" s="1"/>
  <c r="BD512" i="1" s="1"/>
  <c r="BS512" i="1" s="1"/>
  <c r="BD539" i="1" s="1"/>
  <c r="BS539" i="1" s="1"/>
  <c r="BD566" i="1" s="1"/>
  <c r="BS566" i="1" s="1"/>
  <c r="BD593" i="1" s="1"/>
  <c r="BS593" i="1" s="1"/>
  <c r="BD620" i="1" s="1"/>
  <c r="BS620" i="1" s="1"/>
  <c r="BD647" i="1" s="1"/>
  <c r="BS647" i="1" s="1"/>
  <c r="BD674" i="1" s="1"/>
  <c r="BS674" i="1" s="1"/>
  <c r="BD701" i="1" s="1"/>
  <c r="BS701" i="1" s="1"/>
  <c r="BD728" i="1" s="1"/>
  <c r="BS728" i="1" s="1"/>
  <c r="BD755" i="1" s="1"/>
  <c r="BS755" i="1" s="1"/>
  <c r="BD782" i="1" s="1"/>
  <c r="BS782" i="1" s="1"/>
  <c r="BD809" i="1" s="1"/>
  <c r="BS809" i="1" s="1"/>
  <c r="BD836" i="1" s="1"/>
  <c r="BS836" i="1" s="1"/>
  <c r="BA26" i="1"/>
  <c r="AL53" i="1" s="1"/>
  <c r="BA53" i="1" s="1"/>
  <c r="AL80" i="1" s="1"/>
  <c r="BA80" i="1" s="1"/>
  <c r="AL107" i="1" s="1"/>
  <c r="BA107" i="1" s="1"/>
  <c r="AL134" i="1" s="1"/>
  <c r="BA134" i="1" s="1"/>
  <c r="AL161" i="1" s="1"/>
  <c r="BA161" i="1" s="1"/>
  <c r="AL188" i="1" s="1"/>
  <c r="BA188" i="1" s="1"/>
  <c r="AL215" i="1" s="1"/>
  <c r="BA215" i="1" s="1"/>
  <c r="AL242" i="1" s="1"/>
  <c r="BA242" i="1" s="1"/>
  <c r="AL269" i="1" s="1"/>
  <c r="BA269" i="1" s="1"/>
  <c r="AL296" i="1" s="1"/>
  <c r="BA296" i="1" s="1"/>
  <c r="AL323" i="1" s="1"/>
  <c r="BA323" i="1" s="1"/>
  <c r="AL350" i="1" s="1"/>
  <c r="BA350" i="1" s="1"/>
  <c r="AL377" i="1" s="1"/>
  <c r="BA377" i="1" s="1"/>
  <c r="AL404" i="1" s="1"/>
  <c r="BA404" i="1" s="1"/>
  <c r="AL431" i="1" s="1"/>
  <c r="BA431" i="1" s="1"/>
  <c r="AL458" i="1" s="1"/>
  <c r="BA458" i="1" s="1"/>
  <c r="AL485" i="1" s="1"/>
  <c r="BA485" i="1" s="1"/>
  <c r="AL512" i="1" s="1"/>
  <c r="BA512" i="1" s="1"/>
  <c r="AL539" i="1" s="1"/>
  <c r="BA539" i="1" s="1"/>
  <c r="AL566" i="1" s="1"/>
  <c r="BA566" i="1" s="1"/>
  <c r="AL593" i="1" s="1"/>
  <c r="BA593" i="1" s="1"/>
  <c r="AL620" i="1" s="1"/>
  <c r="BA620" i="1" s="1"/>
  <c r="AL647" i="1" s="1"/>
  <c r="BA647" i="1" s="1"/>
  <c r="AL674" i="1" s="1"/>
  <c r="BA674" i="1" s="1"/>
  <c r="AL701" i="1" s="1"/>
  <c r="BA701" i="1" s="1"/>
  <c r="AL728" i="1" s="1"/>
  <c r="BA728" i="1" s="1"/>
  <c r="AL755" i="1" s="1"/>
  <c r="BA755" i="1" s="1"/>
  <c r="AL782" i="1" s="1"/>
  <c r="BA782" i="1" s="1"/>
  <c r="AL809" i="1" s="1"/>
  <c r="BA809" i="1" s="1"/>
  <c r="AL836" i="1" s="1"/>
  <c r="BA836" i="1" s="1"/>
  <c r="AI26" i="1"/>
  <c r="T53" i="1" s="1"/>
  <c r="AI53" i="1" s="1"/>
  <c r="T80" i="1" s="1"/>
  <c r="AI80" i="1" s="1"/>
  <c r="T107" i="1" s="1"/>
  <c r="AI107" i="1" s="1"/>
  <c r="T134" i="1" s="1"/>
  <c r="AI134" i="1" s="1"/>
  <c r="T161" i="1" s="1"/>
  <c r="AI161" i="1" s="1"/>
  <c r="T188" i="1" s="1"/>
  <c r="AI188" i="1" s="1"/>
  <c r="T215" i="1" s="1"/>
  <c r="AI215" i="1" s="1"/>
  <c r="T242" i="1" s="1"/>
  <c r="AI242" i="1" s="1"/>
  <c r="T269" i="1" s="1"/>
  <c r="AI269" i="1" s="1"/>
  <c r="T296" i="1" s="1"/>
  <c r="AI296" i="1" s="1"/>
  <c r="T323" i="1" s="1"/>
  <c r="AI323" i="1" s="1"/>
  <c r="T350" i="1" s="1"/>
  <c r="AI350" i="1" s="1"/>
  <c r="T377" i="1" s="1"/>
  <c r="AI377" i="1" s="1"/>
  <c r="T404" i="1" s="1"/>
  <c r="AI404" i="1" s="1"/>
  <c r="T431" i="1" s="1"/>
  <c r="AI431" i="1" s="1"/>
  <c r="T458" i="1" s="1"/>
  <c r="AI458" i="1" s="1"/>
  <c r="T485" i="1" s="1"/>
  <c r="AI485" i="1" s="1"/>
  <c r="T512" i="1" s="1"/>
  <c r="AI512" i="1" s="1"/>
  <c r="T539" i="1" s="1"/>
  <c r="AI539" i="1" s="1"/>
  <c r="T566" i="1" s="1"/>
  <c r="AI566" i="1" s="1"/>
  <c r="T593" i="1" s="1"/>
  <c r="AI593" i="1" s="1"/>
  <c r="T620" i="1" s="1"/>
  <c r="AI620" i="1" s="1"/>
  <c r="T647" i="1" s="1"/>
  <c r="AI647" i="1" s="1"/>
  <c r="T674" i="1" s="1"/>
  <c r="AI674" i="1" s="1"/>
  <c r="T701" i="1" s="1"/>
  <c r="AI701" i="1" s="1"/>
  <c r="T728" i="1" s="1"/>
  <c r="AI728" i="1" s="1"/>
  <c r="T755" i="1" s="1"/>
  <c r="AI755" i="1" s="1"/>
  <c r="T782" i="1" s="1"/>
  <c r="AI782" i="1" s="1"/>
  <c r="T809" i="1" s="1"/>
  <c r="AI809" i="1" s="1"/>
  <c r="T836" i="1" s="1"/>
  <c r="AI836" i="1" s="1"/>
  <c r="S26" i="1"/>
  <c r="S864" i="1" s="1"/>
  <c r="AK893" i="1" s="1"/>
  <c r="Q26" i="1"/>
  <c r="B53" i="1" s="1"/>
  <c r="Q53" i="1" s="1"/>
  <c r="B80" i="1" s="1"/>
  <c r="Q80" i="1" s="1"/>
  <c r="B107" i="1" s="1"/>
  <c r="Q107" i="1" s="1"/>
  <c r="B134" i="1" s="1"/>
  <c r="Q134" i="1" s="1"/>
  <c r="B161" i="1" s="1"/>
  <c r="Q161" i="1" s="1"/>
  <c r="B188" i="1" s="1"/>
  <c r="Q188" i="1" s="1"/>
  <c r="B215" i="1" s="1"/>
  <c r="Q215" i="1" s="1"/>
  <c r="B242" i="1" s="1"/>
  <c r="Q242" i="1" s="1"/>
  <c r="B269" i="1" s="1"/>
  <c r="Q269" i="1" s="1"/>
  <c r="B296" i="1" s="1"/>
  <c r="Q296" i="1" s="1"/>
  <c r="B323" i="1" s="1"/>
  <c r="Q323" i="1" s="1"/>
  <c r="B350" i="1" s="1"/>
  <c r="Q350" i="1" s="1"/>
  <c r="B377" i="1" s="1"/>
  <c r="Q377" i="1" s="1"/>
  <c r="B404" i="1" s="1"/>
  <c r="Q404" i="1" s="1"/>
  <c r="B431" i="1" s="1"/>
  <c r="Q431" i="1" s="1"/>
  <c r="B458" i="1" s="1"/>
  <c r="Q458" i="1" s="1"/>
  <c r="B485" i="1" s="1"/>
  <c r="Q485" i="1" s="1"/>
  <c r="B512" i="1" s="1"/>
  <c r="Q512" i="1" s="1"/>
  <c r="B539" i="1" s="1"/>
  <c r="Q539" i="1" s="1"/>
  <c r="B566" i="1" s="1"/>
  <c r="Q566" i="1" s="1"/>
  <c r="B593" i="1" s="1"/>
  <c r="Q593" i="1" s="1"/>
  <c r="B620" i="1" s="1"/>
  <c r="Q620" i="1" s="1"/>
  <c r="B647" i="1" s="1"/>
  <c r="Q647" i="1" s="1"/>
  <c r="B674" i="1" s="1"/>
  <c r="Q674" i="1" s="1"/>
  <c r="B701" i="1" s="1"/>
  <c r="Q701" i="1" s="1"/>
  <c r="B728" i="1" s="1"/>
  <c r="Q728" i="1" s="1"/>
  <c r="B755" i="1" s="1"/>
  <c r="Q755" i="1" s="1"/>
  <c r="B782" i="1" s="1"/>
  <c r="Q782" i="1" s="1"/>
  <c r="B809" i="1" s="1"/>
  <c r="Q809" i="1" s="1"/>
  <c r="B836" i="1" s="1"/>
  <c r="Q836" i="1" s="1"/>
  <c r="CK25" i="1"/>
  <c r="BV52" i="1" s="1"/>
  <c r="CK52" i="1" s="1"/>
  <c r="BV79" i="1" s="1"/>
  <c r="CK79" i="1" s="1"/>
  <c r="BV106" i="1" s="1"/>
  <c r="CK106" i="1" s="1"/>
  <c r="BV133" i="1" s="1"/>
  <c r="CK133" i="1" s="1"/>
  <c r="BV160" i="1" s="1"/>
  <c r="CK160" i="1" s="1"/>
  <c r="BV187" i="1" s="1"/>
  <c r="CK187" i="1" s="1"/>
  <c r="BV214" i="1" s="1"/>
  <c r="CK214" i="1" s="1"/>
  <c r="BV241" i="1" s="1"/>
  <c r="CK241" i="1" s="1"/>
  <c r="BV268" i="1" s="1"/>
  <c r="CK268" i="1" s="1"/>
  <c r="BV295" i="1" s="1"/>
  <c r="CK295" i="1" s="1"/>
  <c r="BV322" i="1" s="1"/>
  <c r="CK322" i="1" s="1"/>
  <c r="BV349" i="1" s="1"/>
  <c r="CK349" i="1" s="1"/>
  <c r="BV376" i="1" s="1"/>
  <c r="CK376" i="1" s="1"/>
  <c r="BV403" i="1" s="1"/>
  <c r="CK403" i="1" s="1"/>
  <c r="BV430" i="1" s="1"/>
  <c r="CK430" i="1" s="1"/>
  <c r="BV457" i="1" s="1"/>
  <c r="CK457" i="1" s="1"/>
  <c r="BV484" i="1" s="1"/>
  <c r="CK484" i="1" s="1"/>
  <c r="BV511" i="1" s="1"/>
  <c r="CK511" i="1" s="1"/>
  <c r="BV538" i="1" s="1"/>
  <c r="CK538" i="1" s="1"/>
  <c r="BV565" i="1" s="1"/>
  <c r="CK565" i="1" s="1"/>
  <c r="BV592" i="1" s="1"/>
  <c r="CK592" i="1" s="1"/>
  <c r="BV619" i="1" s="1"/>
  <c r="CK619" i="1" s="1"/>
  <c r="BV646" i="1" s="1"/>
  <c r="CK646" i="1" s="1"/>
  <c r="BV673" i="1" s="1"/>
  <c r="CK673" i="1" s="1"/>
  <c r="BV700" i="1" s="1"/>
  <c r="CK700" i="1" s="1"/>
  <c r="BV727" i="1" s="1"/>
  <c r="CK727" i="1" s="1"/>
  <c r="BV754" i="1" s="1"/>
  <c r="CK754" i="1" s="1"/>
  <c r="BV781" i="1" s="1"/>
  <c r="CK781" i="1" s="1"/>
  <c r="BV808" i="1" s="1"/>
  <c r="CK808" i="1" s="1"/>
  <c r="BV835" i="1" s="1"/>
  <c r="CK835" i="1" s="1"/>
  <c r="BS25" i="1"/>
  <c r="BA25" i="1"/>
  <c r="AL52" i="1" s="1"/>
  <c r="BA52" i="1" s="1"/>
  <c r="AL79" i="1" s="1"/>
  <c r="BA79" i="1" s="1"/>
  <c r="AL106" i="1" s="1"/>
  <c r="BA106" i="1" s="1"/>
  <c r="AL133" i="1" s="1"/>
  <c r="BA133" i="1" s="1"/>
  <c r="AL160" i="1" s="1"/>
  <c r="BA160" i="1" s="1"/>
  <c r="AL187" i="1" s="1"/>
  <c r="BA187" i="1" s="1"/>
  <c r="AL214" i="1" s="1"/>
  <c r="BA214" i="1" s="1"/>
  <c r="AL241" i="1" s="1"/>
  <c r="BA241" i="1" s="1"/>
  <c r="AL268" i="1" s="1"/>
  <c r="BA268" i="1" s="1"/>
  <c r="AL295" i="1" s="1"/>
  <c r="BA295" i="1" s="1"/>
  <c r="AL322" i="1" s="1"/>
  <c r="BA322" i="1" s="1"/>
  <c r="AL349" i="1" s="1"/>
  <c r="BA349" i="1" s="1"/>
  <c r="AL376" i="1" s="1"/>
  <c r="BA376" i="1" s="1"/>
  <c r="AL403" i="1" s="1"/>
  <c r="BA403" i="1" s="1"/>
  <c r="AL430" i="1" s="1"/>
  <c r="BA430" i="1" s="1"/>
  <c r="AL457" i="1" s="1"/>
  <c r="BA457" i="1" s="1"/>
  <c r="AL484" i="1" s="1"/>
  <c r="BA484" i="1" s="1"/>
  <c r="AL511" i="1" s="1"/>
  <c r="BA511" i="1" s="1"/>
  <c r="AL538" i="1" s="1"/>
  <c r="BA538" i="1" s="1"/>
  <c r="AL565" i="1" s="1"/>
  <c r="BA565" i="1" s="1"/>
  <c r="AL592" i="1" s="1"/>
  <c r="BA592" i="1" s="1"/>
  <c r="AL619" i="1" s="1"/>
  <c r="BA619" i="1" s="1"/>
  <c r="AL646" i="1" s="1"/>
  <c r="BA646" i="1" s="1"/>
  <c r="AL673" i="1" s="1"/>
  <c r="BA673" i="1" s="1"/>
  <c r="AL700" i="1" s="1"/>
  <c r="BA700" i="1" s="1"/>
  <c r="AL727" i="1" s="1"/>
  <c r="BA727" i="1" s="1"/>
  <c r="AL754" i="1" s="1"/>
  <c r="BA754" i="1" s="1"/>
  <c r="AL781" i="1" s="1"/>
  <c r="BA781" i="1" s="1"/>
  <c r="AL808" i="1" s="1"/>
  <c r="BA808" i="1" s="1"/>
  <c r="AL835" i="1" s="1"/>
  <c r="BA835" i="1" s="1"/>
  <c r="AI25" i="1"/>
  <c r="T52" i="1" s="1"/>
  <c r="AI52" i="1" s="1"/>
  <c r="T79" i="1" s="1"/>
  <c r="AI79" i="1" s="1"/>
  <c r="T106" i="1" s="1"/>
  <c r="AI106" i="1" s="1"/>
  <c r="T133" i="1" s="1"/>
  <c r="AI133" i="1" s="1"/>
  <c r="T160" i="1" s="1"/>
  <c r="AI160" i="1" s="1"/>
  <c r="T187" i="1" s="1"/>
  <c r="AI187" i="1" s="1"/>
  <c r="T214" i="1" s="1"/>
  <c r="AI214" i="1" s="1"/>
  <c r="T241" i="1" s="1"/>
  <c r="AI241" i="1" s="1"/>
  <c r="T268" i="1" s="1"/>
  <c r="AI268" i="1" s="1"/>
  <c r="T295" i="1" s="1"/>
  <c r="AI295" i="1" s="1"/>
  <c r="T322" i="1" s="1"/>
  <c r="AI322" i="1" s="1"/>
  <c r="T349" i="1" s="1"/>
  <c r="AI349" i="1" s="1"/>
  <c r="T376" i="1" s="1"/>
  <c r="AI376" i="1" s="1"/>
  <c r="T403" i="1" s="1"/>
  <c r="AI403" i="1" s="1"/>
  <c r="T430" i="1" s="1"/>
  <c r="AI430" i="1" s="1"/>
  <c r="T457" i="1" s="1"/>
  <c r="AI457" i="1" s="1"/>
  <c r="T484" i="1" s="1"/>
  <c r="AI484" i="1" s="1"/>
  <c r="T511" i="1" s="1"/>
  <c r="AI511" i="1" s="1"/>
  <c r="T538" i="1" s="1"/>
  <c r="AI538" i="1" s="1"/>
  <c r="T565" i="1" s="1"/>
  <c r="AI565" i="1" s="1"/>
  <c r="T592" i="1" s="1"/>
  <c r="AI592" i="1" s="1"/>
  <c r="T619" i="1" s="1"/>
  <c r="AI619" i="1" s="1"/>
  <c r="T646" i="1" s="1"/>
  <c r="AI646" i="1" s="1"/>
  <c r="T673" i="1" s="1"/>
  <c r="AI673" i="1" s="1"/>
  <c r="T700" i="1" s="1"/>
  <c r="AI700" i="1" s="1"/>
  <c r="T727" i="1" s="1"/>
  <c r="AI727" i="1" s="1"/>
  <c r="T754" i="1" s="1"/>
  <c r="AI754" i="1" s="1"/>
  <c r="T781" i="1" s="1"/>
  <c r="AI781" i="1" s="1"/>
  <c r="T808" i="1" s="1"/>
  <c r="AI808" i="1" s="1"/>
  <c r="T835" i="1" s="1"/>
  <c r="AI835" i="1" s="1"/>
  <c r="S25" i="1"/>
  <c r="S863" i="1" s="1"/>
  <c r="AK892" i="1" s="1"/>
  <c r="Q25" i="1"/>
  <c r="CK24" i="1"/>
  <c r="BV51" i="1" s="1"/>
  <c r="CK51" i="1" s="1"/>
  <c r="BV78" i="1" s="1"/>
  <c r="CK78" i="1" s="1"/>
  <c r="BV105" i="1" s="1"/>
  <c r="CK105" i="1" s="1"/>
  <c r="BV132" i="1" s="1"/>
  <c r="CK132" i="1" s="1"/>
  <c r="BV159" i="1" s="1"/>
  <c r="CK159" i="1" s="1"/>
  <c r="BV186" i="1" s="1"/>
  <c r="CK186" i="1" s="1"/>
  <c r="BV213" i="1" s="1"/>
  <c r="CK213" i="1" s="1"/>
  <c r="BV240" i="1" s="1"/>
  <c r="CK240" i="1" s="1"/>
  <c r="BV267" i="1" s="1"/>
  <c r="CK267" i="1" s="1"/>
  <c r="BV294" i="1" s="1"/>
  <c r="CK294" i="1" s="1"/>
  <c r="BV321" i="1" s="1"/>
  <c r="CK321" i="1" s="1"/>
  <c r="BV348" i="1" s="1"/>
  <c r="CK348" i="1" s="1"/>
  <c r="BV375" i="1" s="1"/>
  <c r="CK375" i="1" s="1"/>
  <c r="BV402" i="1" s="1"/>
  <c r="CK402" i="1" s="1"/>
  <c r="BV429" i="1" s="1"/>
  <c r="CK429" i="1" s="1"/>
  <c r="BV456" i="1" s="1"/>
  <c r="CK456" i="1" s="1"/>
  <c r="BV483" i="1" s="1"/>
  <c r="CK483" i="1" s="1"/>
  <c r="BV510" i="1" s="1"/>
  <c r="CK510" i="1" s="1"/>
  <c r="BV537" i="1" s="1"/>
  <c r="CK537" i="1" s="1"/>
  <c r="BV564" i="1" s="1"/>
  <c r="CK564" i="1" s="1"/>
  <c r="BV591" i="1" s="1"/>
  <c r="CK591" i="1" s="1"/>
  <c r="BV618" i="1" s="1"/>
  <c r="CK618" i="1" s="1"/>
  <c r="BV645" i="1" s="1"/>
  <c r="CK645" i="1" s="1"/>
  <c r="BV672" i="1" s="1"/>
  <c r="CK672" i="1" s="1"/>
  <c r="BV699" i="1" s="1"/>
  <c r="CK699" i="1" s="1"/>
  <c r="BV726" i="1" s="1"/>
  <c r="CK726" i="1" s="1"/>
  <c r="BV753" i="1" s="1"/>
  <c r="CK753" i="1" s="1"/>
  <c r="BV780" i="1" s="1"/>
  <c r="CK780" i="1" s="1"/>
  <c r="BV807" i="1" s="1"/>
  <c r="CK807" i="1" s="1"/>
  <c r="BV834" i="1" s="1"/>
  <c r="CK834" i="1" s="1"/>
  <c r="BS24" i="1"/>
  <c r="BD51" i="1" s="1"/>
  <c r="BS51" i="1" s="1"/>
  <c r="BD78" i="1" s="1"/>
  <c r="BS78" i="1" s="1"/>
  <c r="BD105" i="1" s="1"/>
  <c r="BS105" i="1" s="1"/>
  <c r="BD132" i="1" s="1"/>
  <c r="BS132" i="1" s="1"/>
  <c r="BD159" i="1" s="1"/>
  <c r="BS159" i="1" s="1"/>
  <c r="BD186" i="1" s="1"/>
  <c r="BS186" i="1" s="1"/>
  <c r="BD213" i="1" s="1"/>
  <c r="BS213" i="1" s="1"/>
  <c r="BD240" i="1" s="1"/>
  <c r="BS240" i="1" s="1"/>
  <c r="BD267" i="1" s="1"/>
  <c r="BS267" i="1" s="1"/>
  <c r="BD294" i="1" s="1"/>
  <c r="BS294" i="1" s="1"/>
  <c r="BD321" i="1" s="1"/>
  <c r="BS321" i="1" s="1"/>
  <c r="BD348" i="1" s="1"/>
  <c r="BS348" i="1" s="1"/>
  <c r="BD375" i="1" s="1"/>
  <c r="BS375" i="1" s="1"/>
  <c r="BD402" i="1" s="1"/>
  <c r="BS402" i="1" s="1"/>
  <c r="BD429" i="1" s="1"/>
  <c r="BS429" i="1" s="1"/>
  <c r="BD456" i="1" s="1"/>
  <c r="BS456" i="1" s="1"/>
  <c r="BD483" i="1" s="1"/>
  <c r="BS483" i="1" s="1"/>
  <c r="BD510" i="1" s="1"/>
  <c r="BS510" i="1" s="1"/>
  <c r="BD537" i="1" s="1"/>
  <c r="BS537" i="1" s="1"/>
  <c r="BD564" i="1" s="1"/>
  <c r="BS564" i="1" s="1"/>
  <c r="BD591" i="1" s="1"/>
  <c r="BS591" i="1" s="1"/>
  <c r="BD618" i="1" s="1"/>
  <c r="BS618" i="1" s="1"/>
  <c r="BD645" i="1" s="1"/>
  <c r="BS645" i="1" s="1"/>
  <c r="BD672" i="1" s="1"/>
  <c r="BS672" i="1" s="1"/>
  <c r="BD699" i="1" s="1"/>
  <c r="BS699" i="1" s="1"/>
  <c r="BD726" i="1" s="1"/>
  <c r="BS726" i="1" s="1"/>
  <c r="BD753" i="1" s="1"/>
  <c r="BS753" i="1" s="1"/>
  <c r="BD780" i="1" s="1"/>
  <c r="BS780" i="1" s="1"/>
  <c r="BD807" i="1" s="1"/>
  <c r="BS807" i="1" s="1"/>
  <c r="BD834" i="1" s="1"/>
  <c r="BS834" i="1" s="1"/>
  <c r="BA24" i="1"/>
  <c r="AI24" i="1"/>
  <c r="T51" i="1" s="1"/>
  <c r="AI51" i="1" s="1"/>
  <c r="T78" i="1" s="1"/>
  <c r="AI78" i="1" s="1"/>
  <c r="T105" i="1" s="1"/>
  <c r="AI105" i="1" s="1"/>
  <c r="T132" i="1" s="1"/>
  <c r="AI132" i="1" s="1"/>
  <c r="T159" i="1" s="1"/>
  <c r="AI159" i="1" s="1"/>
  <c r="T186" i="1" s="1"/>
  <c r="AI186" i="1" s="1"/>
  <c r="T213" i="1" s="1"/>
  <c r="AI213" i="1" s="1"/>
  <c r="T240" i="1" s="1"/>
  <c r="AI240" i="1" s="1"/>
  <c r="T267" i="1" s="1"/>
  <c r="AI267" i="1" s="1"/>
  <c r="T294" i="1" s="1"/>
  <c r="AI294" i="1" s="1"/>
  <c r="T321" i="1" s="1"/>
  <c r="AI321" i="1" s="1"/>
  <c r="T348" i="1" s="1"/>
  <c r="AI348" i="1" s="1"/>
  <c r="T375" i="1" s="1"/>
  <c r="AI375" i="1" s="1"/>
  <c r="T402" i="1" s="1"/>
  <c r="AI402" i="1" s="1"/>
  <c r="T429" i="1" s="1"/>
  <c r="AI429" i="1" s="1"/>
  <c r="T456" i="1" s="1"/>
  <c r="AI456" i="1" s="1"/>
  <c r="T483" i="1" s="1"/>
  <c r="AI483" i="1" s="1"/>
  <c r="T510" i="1" s="1"/>
  <c r="AI510" i="1" s="1"/>
  <c r="T537" i="1" s="1"/>
  <c r="AI537" i="1" s="1"/>
  <c r="T564" i="1" s="1"/>
  <c r="AI564" i="1" s="1"/>
  <c r="T591" i="1" s="1"/>
  <c r="AI591" i="1" s="1"/>
  <c r="T618" i="1" s="1"/>
  <c r="AI618" i="1" s="1"/>
  <c r="T645" i="1" s="1"/>
  <c r="AI645" i="1" s="1"/>
  <c r="T672" i="1" s="1"/>
  <c r="AI672" i="1" s="1"/>
  <c r="T699" i="1" s="1"/>
  <c r="AI699" i="1" s="1"/>
  <c r="T726" i="1" s="1"/>
  <c r="AI726" i="1" s="1"/>
  <c r="T753" i="1" s="1"/>
  <c r="AI753" i="1" s="1"/>
  <c r="T780" i="1" s="1"/>
  <c r="AI780" i="1" s="1"/>
  <c r="T807" i="1" s="1"/>
  <c r="AI807" i="1" s="1"/>
  <c r="T834" i="1" s="1"/>
  <c r="AI834" i="1" s="1"/>
  <c r="S24" i="1"/>
  <c r="S862" i="1" s="1"/>
  <c r="AK891" i="1" s="1"/>
  <c r="Q24" i="1"/>
  <c r="B51" i="1" s="1"/>
  <c r="Q51" i="1" s="1"/>
  <c r="B78" i="1" s="1"/>
  <c r="Q78" i="1" s="1"/>
  <c r="B105" i="1" s="1"/>
  <c r="Q105" i="1" s="1"/>
  <c r="B132" i="1" s="1"/>
  <c r="Q132" i="1" s="1"/>
  <c r="B159" i="1" s="1"/>
  <c r="Q159" i="1" s="1"/>
  <c r="B186" i="1" s="1"/>
  <c r="Q186" i="1" s="1"/>
  <c r="B213" i="1" s="1"/>
  <c r="Q213" i="1" s="1"/>
  <c r="B240" i="1" s="1"/>
  <c r="Q240" i="1" s="1"/>
  <c r="B267" i="1" s="1"/>
  <c r="Q267" i="1" s="1"/>
  <c r="B294" i="1" s="1"/>
  <c r="Q294" i="1" s="1"/>
  <c r="B321" i="1" s="1"/>
  <c r="Q321" i="1" s="1"/>
  <c r="B348" i="1" s="1"/>
  <c r="Q348" i="1" s="1"/>
  <c r="B375" i="1" s="1"/>
  <c r="Q375" i="1" s="1"/>
  <c r="B402" i="1" s="1"/>
  <c r="Q402" i="1" s="1"/>
  <c r="B429" i="1" s="1"/>
  <c r="Q429" i="1" s="1"/>
  <c r="B456" i="1" s="1"/>
  <c r="Q456" i="1" s="1"/>
  <c r="B483" i="1" s="1"/>
  <c r="Q483" i="1" s="1"/>
  <c r="B510" i="1" s="1"/>
  <c r="Q510" i="1" s="1"/>
  <c r="B537" i="1" s="1"/>
  <c r="Q537" i="1" s="1"/>
  <c r="B564" i="1" s="1"/>
  <c r="Q564" i="1" s="1"/>
  <c r="B591" i="1" s="1"/>
  <c r="Q591" i="1" s="1"/>
  <c r="B618" i="1" s="1"/>
  <c r="Q618" i="1" s="1"/>
  <c r="B645" i="1" s="1"/>
  <c r="Q645" i="1" s="1"/>
  <c r="B672" i="1" s="1"/>
  <c r="Q672" i="1" s="1"/>
  <c r="B699" i="1" s="1"/>
  <c r="Q699" i="1" s="1"/>
  <c r="B726" i="1" s="1"/>
  <c r="Q726" i="1" s="1"/>
  <c r="B753" i="1" s="1"/>
  <c r="Q753" i="1" s="1"/>
  <c r="B780" i="1" s="1"/>
  <c r="Q780" i="1" s="1"/>
  <c r="B807" i="1" s="1"/>
  <c r="Q807" i="1" s="1"/>
  <c r="B834" i="1" s="1"/>
  <c r="Q834" i="1" s="1"/>
  <c r="CK23" i="1"/>
  <c r="BS23" i="1"/>
  <c r="BD50" i="1" s="1"/>
  <c r="BS50" i="1" s="1"/>
  <c r="BD77" i="1" s="1"/>
  <c r="BS77" i="1" s="1"/>
  <c r="BD104" i="1" s="1"/>
  <c r="BS104" i="1" s="1"/>
  <c r="BD131" i="1" s="1"/>
  <c r="BS131" i="1" s="1"/>
  <c r="BD158" i="1" s="1"/>
  <c r="BS158" i="1" s="1"/>
  <c r="BD185" i="1" s="1"/>
  <c r="BS185" i="1" s="1"/>
  <c r="BD212" i="1" s="1"/>
  <c r="BS212" i="1" s="1"/>
  <c r="BD239" i="1" s="1"/>
  <c r="BS239" i="1" s="1"/>
  <c r="BD266" i="1" s="1"/>
  <c r="BS266" i="1" s="1"/>
  <c r="BD293" i="1" s="1"/>
  <c r="BS293" i="1" s="1"/>
  <c r="BD320" i="1" s="1"/>
  <c r="BS320" i="1" s="1"/>
  <c r="BD347" i="1" s="1"/>
  <c r="BS347" i="1" s="1"/>
  <c r="BD374" i="1" s="1"/>
  <c r="BS374" i="1" s="1"/>
  <c r="BD401" i="1" s="1"/>
  <c r="BS401" i="1" s="1"/>
  <c r="BD428" i="1" s="1"/>
  <c r="BS428" i="1" s="1"/>
  <c r="BD455" i="1" s="1"/>
  <c r="BS455" i="1" s="1"/>
  <c r="BD482" i="1" s="1"/>
  <c r="BS482" i="1" s="1"/>
  <c r="BD509" i="1" s="1"/>
  <c r="BS509" i="1" s="1"/>
  <c r="BD536" i="1" s="1"/>
  <c r="BS536" i="1" s="1"/>
  <c r="BD563" i="1" s="1"/>
  <c r="BS563" i="1" s="1"/>
  <c r="BD590" i="1" s="1"/>
  <c r="BS590" i="1" s="1"/>
  <c r="BD617" i="1" s="1"/>
  <c r="BS617" i="1" s="1"/>
  <c r="BD644" i="1" s="1"/>
  <c r="BS644" i="1" s="1"/>
  <c r="BD671" i="1" s="1"/>
  <c r="BS671" i="1" s="1"/>
  <c r="BD698" i="1" s="1"/>
  <c r="BS698" i="1" s="1"/>
  <c r="BD725" i="1" s="1"/>
  <c r="BS725" i="1" s="1"/>
  <c r="BD752" i="1" s="1"/>
  <c r="BS752" i="1" s="1"/>
  <c r="BD779" i="1" s="1"/>
  <c r="BS779" i="1" s="1"/>
  <c r="BD806" i="1" s="1"/>
  <c r="BS806" i="1" s="1"/>
  <c r="BD833" i="1" s="1"/>
  <c r="BS833" i="1" s="1"/>
  <c r="BA23" i="1"/>
  <c r="AL50" i="1" s="1"/>
  <c r="BA50" i="1" s="1"/>
  <c r="AL77" i="1" s="1"/>
  <c r="BA77" i="1" s="1"/>
  <c r="AL104" i="1" s="1"/>
  <c r="BA104" i="1" s="1"/>
  <c r="AL131" i="1" s="1"/>
  <c r="BA131" i="1" s="1"/>
  <c r="AL158" i="1" s="1"/>
  <c r="BA158" i="1" s="1"/>
  <c r="AL185" i="1" s="1"/>
  <c r="BA185" i="1" s="1"/>
  <c r="AL212" i="1" s="1"/>
  <c r="BA212" i="1" s="1"/>
  <c r="AL239" i="1" s="1"/>
  <c r="BA239" i="1" s="1"/>
  <c r="AL266" i="1" s="1"/>
  <c r="BA266" i="1" s="1"/>
  <c r="AL293" i="1" s="1"/>
  <c r="BA293" i="1" s="1"/>
  <c r="AL320" i="1" s="1"/>
  <c r="BA320" i="1" s="1"/>
  <c r="AL347" i="1" s="1"/>
  <c r="BA347" i="1" s="1"/>
  <c r="AL374" i="1" s="1"/>
  <c r="BA374" i="1" s="1"/>
  <c r="AL401" i="1" s="1"/>
  <c r="BA401" i="1" s="1"/>
  <c r="AL428" i="1" s="1"/>
  <c r="BA428" i="1" s="1"/>
  <c r="AL455" i="1" s="1"/>
  <c r="BA455" i="1" s="1"/>
  <c r="AL482" i="1" s="1"/>
  <c r="BA482" i="1" s="1"/>
  <c r="AL509" i="1" s="1"/>
  <c r="BA509" i="1" s="1"/>
  <c r="AL536" i="1" s="1"/>
  <c r="BA536" i="1" s="1"/>
  <c r="AL563" i="1" s="1"/>
  <c r="BA563" i="1" s="1"/>
  <c r="AL590" i="1" s="1"/>
  <c r="BA590" i="1" s="1"/>
  <c r="AL617" i="1" s="1"/>
  <c r="BA617" i="1" s="1"/>
  <c r="AL644" i="1" s="1"/>
  <c r="BA644" i="1" s="1"/>
  <c r="AL671" i="1" s="1"/>
  <c r="BA671" i="1" s="1"/>
  <c r="AL698" i="1" s="1"/>
  <c r="BA698" i="1" s="1"/>
  <c r="AL725" i="1" s="1"/>
  <c r="BA725" i="1" s="1"/>
  <c r="AL752" i="1" s="1"/>
  <c r="BA752" i="1" s="1"/>
  <c r="AL779" i="1" s="1"/>
  <c r="BA779" i="1" s="1"/>
  <c r="AL806" i="1" s="1"/>
  <c r="BA806" i="1" s="1"/>
  <c r="AL833" i="1" s="1"/>
  <c r="BA833" i="1" s="1"/>
  <c r="AI23" i="1"/>
  <c r="S23" i="1"/>
  <c r="S861" i="1" s="1"/>
  <c r="AK890" i="1" s="1"/>
  <c r="Q23" i="1"/>
  <c r="B50" i="1" s="1"/>
  <c r="Q50" i="1" s="1"/>
  <c r="B77" i="1" s="1"/>
  <c r="Q77" i="1" s="1"/>
  <c r="B104" i="1" s="1"/>
  <c r="Q104" i="1" s="1"/>
  <c r="B131" i="1" s="1"/>
  <c r="Q131" i="1" s="1"/>
  <c r="B158" i="1" s="1"/>
  <c r="Q158" i="1" s="1"/>
  <c r="B185" i="1" s="1"/>
  <c r="Q185" i="1" s="1"/>
  <c r="B212" i="1" s="1"/>
  <c r="Q212" i="1" s="1"/>
  <c r="B239" i="1" s="1"/>
  <c r="Q239" i="1" s="1"/>
  <c r="B266" i="1" s="1"/>
  <c r="Q266" i="1" s="1"/>
  <c r="B293" i="1" s="1"/>
  <c r="Q293" i="1" s="1"/>
  <c r="B320" i="1" s="1"/>
  <c r="Q320" i="1" s="1"/>
  <c r="B347" i="1" s="1"/>
  <c r="Q347" i="1" s="1"/>
  <c r="B374" i="1" s="1"/>
  <c r="Q374" i="1" s="1"/>
  <c r="B401" i="1" s="1"/>
  <c r="Q401" i="1" s="1"/>
  <c r="B428" i="1" s="1"/>
  <c r="Q428" i="1" s="1"/>
  <c r="B455" i="1" s="1"/>
  <c r="Q455" i="1" s="1"/>
  <c r="B482" i="1" s="1"/>
  <c r="Q482" i="1" s="1"/>
  <c r="B509" i="1" s="1"/>
  <c r="Q509" i="1" s="1"/>
  <c r="B536" i="1" s="1"/>
  <c r="Q536" i="1" s="1"/>
  <c r="B563" i="1" s="1"/>
  <c r="Q563" i="1" s="1"/>
  <c r="B590" i="1" s="1"/>
  <c r="Q590" i="1" s="1"/>
  <c r="B617" i="1" s="1"/>
  <c r="Q617" i="1" s="1"/>
  <c r="B644" i="1" s="1"/>
  <c r="Q644" i="1" s="1"/>
  <c r="B671" i="1" s="1"/>
  <c r="Q671" i="1" s="1"/>
  <c r="B698" i="1" s="1"/>
  <c r="Q698" i="1" s="1"/>
  <c r="B725" i="1" s="1"/>
  <c r="Q725" i="1" s="1"/>
  <c r="B752" i="1" s="1"/>
  <c r="Q752" i="1" s="1"/>
  <c r="B779" i="1" s="1"/>
  <c r="Q779" i="1" s="1"/>
  <c r="B806" i="1" s="1"/>
  <c r="Q806" i="1" s="1"/>
  <c r="B833" i="1" s="1"/>
  <c r="Q833" i="1" s="1"/>
  <c r="Q22" i="1"/>
  <c r="CK21" i="1"/>
  <c r="BV48" i="1" s="1"/>
  <c r="CK48" i="1" s="1"/>
  <c r="BV75" i="1" s="1"/>
  <c r="CK75" i="1" s="1"/>
  <c r="BV102" i="1" s="1"/>
  <c r="CK102" i="1" s="1"/>
  <c r="BV129" i="1" s="1"/>
  <c r="CK129" i="1" s="1"/>
  <c r="BV156" i="1" s="1"/>
  <c r="CK156" i="1" s="1"/>
  <c r="BV183" i="1" s="1"/>
  <c r="CK183" i="1" s="1"/>
  <c r="BV210" i="1" s="1"/>
  <c r="CK210" i="1" s="1"/>
  <c r="BV237" i="1" s="1"/>
  <c r="CK237" i="1" s="1"/>
  <c r="BV264" i="1" s="1"/>
  <c r="CK264" i="1" s="1"/>
  <c r="BV291" i="1" s="1"/>
  <c r="CK291" i="1" s="1"/>
  <c r="BV318" i="1" s="1"/>
  <c r="CK318" i="1" s="1"/>
  <c r="BV345" i="1" s="1"/>
  <c r="CK345" i="1" s="1"/>
  <c r="BV372" i="1" s="1"/>
  <c r="CK372" i="1" s="1"/>
  <c r="BV399" i="1" s="1"/>
  <c r="CK399" i="1" s="1"/>
  <c r="BV426" i="1" s="1"/>
  <c r="CK426" i="1" s="1"/>
  <c r="BV453" i="1" s="1"/>
  <c r="CK453" i="1" s="1"/>
  <c r="BV480" i="1" s="1"/>
  <c r="CK480" i="1" s="1"/>
  <c r="BV507" i="1" s="1"/>
  <c r="CK507" i="1" s="1"/>
  <c r="BV534" i="1" s="1"/>
  <c r="CK534" i="1" s="1"/>
  <c r="BV561" i="1" s="1"/>
  <c r="CK561" i="1" s="1"/>
  <c r="BV588" i="1" s="1"/>
  <c r="CK588" i="1" s="1"/>
  <c r="BV615" i="1" s="1"/>
  <c r="CK615" i="1" s="1"/>
  <c r="BV642" i="1" s="1"/>
  <c r="CK642" i="1" s="1"/>
  <c r="BV669" i="1" s="1"/>
  <c r="CK669" i="1" s="1"/>
  <c r="BV696" i="1" s="1"/>
  <c r="CK696" i="1" s="1"/>
  <c r="BV723" i="1" s="1"/>
  <c r="CK723" i="1" s="1"/>
  <c r="BV750" i="1" s="1"/>
  <c r="CK750" i="1" s="1"/>
  <c r="BV777" i="1" s="1"/>
  <c r="CK777" i="1" s="1"/>
  <c r="BV804" i="1" s="1"/>
  <c r="CK804" i="1" s="1"/>
  <c r="BV831" i="1" s="1"/>
  <c r="CK831" i="1" s="1"/>
  <c r="BS21" i="1"/>
  <c r="BD48" i="1" s="1"/>
  <c r="BS48" i="1" s="1"/>
  <c r="BD75" i="1" s="1"/>
  <c r="BS75" i="1" s="1"/>
  <c r="BD102" i="1" s="1"/>
  <c r="BS102" i="1" s="1"/>
  <c r="BD129" i="1" s="1"/>
  <c r="BS129" i="1" s="1"/>
  <c r="BD156" i="1" s="1"/>
  <c r="BS156" i="1" s="1"/>
  <c r="BD183" i="1" s="1"/>
  <c r="BS183" i="1" s="1"/>
  <c r="BD210" i="1" s="1"/>
  <c r="BS210" i="1" s="1"/>
  <c r="BD237" i="1" s="1"/>
  <c r="BS237" i="1" s="1"/>
  <c r="BD264" i="1" s="1"/>
  <c r="BS264" i="1" s="1"/>
  <c r="BD291" i="1" s="1"/>
  <c r="BS291" i="1" s="1"/>
  <c r="BD318" i="1" s="1"/>
  <c r="BS318" i="1" s="1"/>
  <c r="BD345" i="1" s="1"/>
  <c r="BS345" i="1" s="1"/>
  <c r="BD372" i="1" s="1"/>
  <c r="BS372" i="1" s="1"/>
  <c r="BD399" i="1" s="1"/>
  <c r="BS399" i="1" s="1"/>
  <c r="BD426" i="1" s="1"/>
  <c r="BS426" i="1" s="1"/>
  <c r="BD453" i="1" s="1"/>
  <c r="BS453" i="1" s="1"/>
  <c r="BD480" i="1" s="1"/>
  <c r="BS480" i="1" s="1"/>
  <c r="BD507" i="1" s="1"/>
  <c r="BS507" i="1" s="1"/>
  <c r="BD534" i="1" s="1"/>
  <c r="BS534" i="1" s="1"/>
  <c r="BD561" i="1" s="1"/>
  <c r="BS561" i="1" s="1"/>
  <c r="BD588" i="1" s="1"/>
  <c r="BS588" i="1" s="1"/>
  <c r="BD615" i="1" s="1"/>
  <c r="BS615" i="1" s="1"/>
  <c r="BD642" i="1" s="1"/>
  <c r="BS642" i="1" s="1"/>
  <c r="BD669" i="1" s="1"/>
  <c r="BS669" i="1" s="1"/>
  <c r="BD696" i="1" s="1"/>
  <c r="BS696" i="1" s="1"/>
  <c r="BD723" i="1" s="1"/>
  <c r="BS723" i="1" s="1"/>
  <c r="BD750" i="1" s="1"/>
  <c r="BS750" i="1" s="1"/>
  <c r="BD777" i="1" s="1"/>
  <c r="BS777" i="1" s="1"/>
  <c r="BD804" i="1" s="1"/>
  <c r="BS804" i="1" s="1"/>
  <c r="BD831" i="1" s="1"/>
  <c r="BS831" i="1" s="1"/>
  <c r="BA21" i="1"/>
  <c r="AL48" i="1" s="1"/>
  <c r="BA48" i="1" s="1"/>
  <c r="AL75" i="1" s="1"/>
  <c r="BA75" i="1" s="1"/>
  <c r="AL102" i="1" s="1"/>
  <c r="BA102" i="1" s="1"/>
  <c r="AL129" i="1" s="1"/>
  <c r="BA129" i="1" s="1"/>
  <c r="AL156" i="1" s="1"/>
  <c r="BA156" i="1" s="1"/>
  <c r="AL183" i="1" s="1"/>
  <c r="BA183" i="1" s="1"/>
  <c r="AL210" i="1" s="1"/>
  <c r="BA210" i="1" s="1"/>
  <c r="AL237" i="1" s="1"/>
  <c r="BA237" i="1" s="1"/>
  <c r="AL264" i="1" s="1"/>
  <c r="BA264" i="1" s="1"/>
  <c r="AL291" i="1" s="1"/>
  <c r="BA291" i="1" s="1"/>
  <c r="AL318" i="1" s="1"/>
  <c r="BA318" i="1" s="1"/>
  <c r="AL345" i="1" s="1"/>
  <c r="BA345" i="1" s="1"/>
  <c r="AL372" i="1" s="1"/>
  <c r="BA372" i="1" s="1"/>
  <c r="AL399" i="1" s="1"/>
  <c r="BA399" i="1" s="1"/>
  <c r="AL426" i="1" s="1"/>
  <c r="BA426" i="1" s="1"/>
  <c r="AL453" i="1" s="1"/>
  <c r="BA453" i="1" s="1"/>
  <c r="AL480" i="1" s="1"/>
  <c r="BA480" i="1" s="1"/>
  <c r="AL507" i="1" s="1"/>
  <c r="BA507" i="1" s="1"/>
  <c r="AL534" i="1" s="1"/>
  <c r="BA534" i="1" s="1"/>
  <c r="AL561" i="1" s="1"/>
  <c r="BA561" i="1" s="1"/>
  <c r="AL588" i="1" s="1"/>
  <c r="BA588" i="1" s="1"/>
  <c r="AL615" i="1" s="1"/>
  <c r="BA615" i="1" s="1"/>
  <c r="AL642" i="1" s="1"/>
  <c r="BA642" i="1" s="1"/>
  <c r="AL669" i="1" s="1"/>
  <c r="BA669" i="1" s="1"/>
  <c r="AL696" i="1" s="1"/>
  <c r="BA696" i="1" s="1"/>
  <c r="AL723" i="1" s="1"/>
  <c r="BA723" i="1" s="1"/>
  <c r="AL750" i="1" s="1"/>
  <c r="BA750" i="1" s="1"/>
  <c r="AL777" i="1" s="1"/>
  <c r="BA777" i="1" s="1"/>
  <c r="AL804" i="1" s="1"/>
  <c r="BA804" i="1" s="1"/>
  <c r="AL831" i="1" s="1"/>
  <c r="BA831" i="1" s="1"/>
  <c r="AI21" i="1"/>
  <c r="T48" i="1" s="1"/>
  <c r="AI48" i="1" s="1"/>
  <c r="T75" i="1" s="1"/>
  <c r="AI75" i="1" s="1"/>
  <c r="T102" i="1" s="1"/>
  <c r="AI102" i="1" s="1"/>
  <c r="T129" i="1" s="1"/>
  <c r="AI129" i="1" s="1"/>
  <c r="T156" i="1" s="1"/>
  <c r="AI156" i="1" s="1"/>
  <c r="T183" i="1" s="1"/>
  <c r="AI183" i="1" s="1"/>
  <c r="T210" i="1" s="1"/>
  <c r="AI210" i="1" s="1"/>
  <c r="T237" i="1" s="1"/>
  <c r="AI237" i="1" s="1"/>
  <c r="T264" i="1" s="1"/>
  <c r="AI264" i="1" s="1"/>
  <c r="T291" i="1" s="1"/>
  <c r="AI291" i="1" s="1"/>
  <c r="T318" i="1" s="1"/>
  <c r="AI318" i="1" s="1"/>
  <c r="T345" i="1" s="1"/>
  <c r="AI345" i="1" s="1"/>
  <c r="T372" i="1" s="1"/>
  <c r="AI372" i="1" s="1"/>
  <c r="T399" i="1" s="1"/>
  <c r="AI399" i="1" s="1"/>
  <c r="T426" i="1" s="1"/>
  <c r="AI426" i="1" s="1"/>
  <c r="T453" i="1" s="1"/>
  <c r="AI453" i="1" s="1"/>
  <c r="T480" i="1" s="1"/>
  <c r="AI480" i="1" s="1"/>
  <c r="T507" i="1" s="1"/>
  <c r="AI507" i="1" s="1"/>
  <c r="T534" i="1" s="1"/>
  <c r="AI534" i="1" s="1"/>
  <c r="T561" i="1" s="1"/>
  <c r="AI561" i="1" s="1"/>
  <c r="T588" i="1" s="1"/>
  <c r="AI588" i="1" s="1"/>
  <c r="T615" i="1" s="1"/>
  <c r="AI615" i="1" s="1"/>
  <c r="T642" i="1" s="1"/>
  <c r="AI642" i="1" s="1"/>
  <c r="T669" i="1" s="1"/>
  <c r="AI669" i="1" s="1"/>
  <c r="T696" i="1" s="1"/>
  <c r="AI696" i="1" s="1"/>
  <c r="T723" i="1" s="1"/>
  <c r="AI723" i="1" s="1"/>
  <c r="T750" i="1" s="1"/>
  <c r="AI750" i="1" s="1"/>
  <c r="T777" i="1" s="1"/>
  <c r="AI777" i="1" s="1"/>
  <c r="T804" i="1" s="1"/>
  <c r="AI804" i="1" s="1"/>
  <c r="T831" i="1" s="1"/>
  <c r="AI831" i="1" s="1"/>
  <c r="S21" i="1"/>
  <c r="S859" i="1" s="1"/>
  <c r="AK888" i="1" s="1"/>
  <c r="Q21" i="1"/>
  <c r="B48" i="1" s="1"/>
  <c r="Q48" i="1" s="1"/>
  <c r="B75" i="1" s="1"/>
  <c r="Q75" i="1" s="1"/>
  <c r="B102" i="1" s="1"/>
  <c r="Q102" i="1" s="1"/>
  <c r="B129" i="1" s="1"/>
  <c r="Q129" i="1" s="1"/>
  <c r="B156" i="1" s="1"/>
  <c r="Q156" i="1" s="1"/>
  <c r="B183" i="1" s="1"/>
  <c r="Q183" i="1" s="1"/>
  <c r="B210" i="1" s="1"/>
  <c r="Q210" i="1" s="1"/>
  <c r="B237" i="1" s="1"/>
  <c r="Q237" i="1" s="1"/>
  <c r="B264" i="1" s="1"/>
  <c r="Q264" i="1" s="1"/>
  <c r="B291" i="1" s="1"/>
  <c r="Q291" i="1" s="1"/>
  <c r="B318" i="1" s="1"/>
  <c r="Q318" i="1" s="1"/>
  <c r="B345" i="1" s="1"/>
  <c r="Q345" i="1" s="1"/>
  <c r="B372" i="1" s="1"/>
  <c r="Q372" i="1" s="1"/>
  <c r="B399" i="1" s="1"/>
  <c r="Q399" i="1" s="1"/>
  <c r="B426" i="1" s="1"/>
  <c r="Q426" i="1" s="1"/>
  <c r="B453" i="1" s="1"/>
  <c r="Q453" i="1" s="1"/>
  <c r="B480" i="1" s="1"/>
  <c r="Q480" i="1" s="1"/>
  <c r="B507" i="1" s="1"/>
  <c r="Q507" i="1" s="1"/>
  <c r="B534" i="1" s="1"/>
  <c r="Q534" i="1" s="1"/>
  <c r="B561" i="1" s="1"/>
  <c r="Q561" i="1" s="1"/>
  <c r="B588" i="1" s="1"/>
  <c r="Q588" i="1" s="1"/>
  <c r="B615" i="1" s="1"/>
  <c r="Q615" i="1" s="1"/>
  <c r="B642" i="1" s="1"/>
  <c r="Q642" i="1" s="1"/>
  <c r="B669" i="1" s="1"/>
  <c r="Q669" i="1" s="1"/>
  <c r="B696" i="1" s="1"/>
  <c r="Q696" i="1" s="1"/>
  <c r="B723" i="1" s="1"/>
  <c r="Q723" i="1" s="1"/>
  <c r="B750" i="1" s="1"/>
  <c r="Q750" i="1" s="1"/>
  <c r="B777" i="1" s="1"/>
  <c r="Q777" i="1" s="1"/>
  <c r="B804" i="1" s="1"/>
  <c r="Q804" i="1" s="1"/>
  <c r="B831" i="1" s="1"/>
  <c r="Q831" i="1" s="1"/>
  <c r="CK20" i="1"/>
  <c r="BV47" i="1" s="1"/>
  <c r="CK47" i="1" s="1"/>
  <c r="BV74" i="1" s="1"/>
  <c r="CK74" i="1" s="1"/>
  <c r="BV101" i="1" s="1"/>
  <c r="CK101" i="1" s="1"/>
  <c r="BV128" i="1" s="1"/>
  <c r="CK128" i="1" s="1"/>
  <c r="BV155" i="1" s="1"/>
  <c r="CK155" i="1" s="1"/>
  <c r="BV182" i="1" s="1"/>
  <c r="CK182" i="1" s="1"/>
  <c r="BV209" i="1" s="1"/>
  <c r="CK209" i="1" s="1"/>
  <c r="BV236" i="1" s="1"/>
  <c r="CK236" i="1" s="1"/>
  <c r="BV263" i="1" s="1"/>
  <c r="CK263" i="1" s="1"/>
  <c r="BV290" i="1" s="1"/>
  <c r="CK290" i="1" s="1"/>
  <c r="BV317" i="1" s="1"/>
  <c r="CK317" i="1" s="1"/>
  <c r="BV344" i="1" s="1"/>
  <c r="CK344" i="1" s="1"/>
  <c r="BV371" i="1" s="1"/>
  <c r="CK371" i="1" s="1"/>
  <c r="BV398" i="1" s="1"/>
  <c r="CK398" i="1" s="1"/>
  <c r="BV425" i="1" s="1"/>
  <c r="CK425" i="1" s="1"/>
  <c r="BV452" i="1" s="1"/>
  <c r="CK452" i="1" s="1"/>
  <c r="BV479" i="1" s="1"/>
  <c r="CK479" i="1" s="1"/>
  <c r="BV506" i="1" s="1"/>
  <c r="CK506" i="1" s="1"/>
  <c r="BV533" i="1" s="1"/>
  <c r="CK533" i="1" s="1"/>
  <c r="BV560" i="1" s="1"/>
  <c r="CK560" i="1" s="1"/>
  <c r="BV587" i="1" s="1"/>
  <c r="CK587" i="1" s="1"/>
  <c r="BV614" i="1" s="1"/>
  <c r="CK614" i="1" s="1"/>
  <c r="BV641" i="1" s="1"/>
  <c r="CK641" i="1" s="1"/>
  <c r="BV668" i="1" s="1"/>
  <c r="CK668" i="1" s="1"/>
  <c r="BV695" i="1" s="1"/>
  <c r="CK695" i="1" s="1"/>
  <c r="BV722" i="1" s="1"/>
  <c r="CK722" i="1" s="1"/>
  <c r="BV749" i="1" s="1"/>
  <c r="CK749" i="1" s="1"/>
  <c r="BV776" i="1" s="1"/>
  <c r="CK776" i="1" s="1"/>
  <c r="BV803" i="1" s="1"/>
  <c r="CK803" i="1" s="1"/>
  <c r="BV830" i="1" s="1"/>
  <c r="CK830" i="1" s="1"/>
  <c r="BS20" i="1"/>
  <c r="BD47" i="1" s="1"/>
  <c r="BS47" i="1" s="1"/>
  <c r="BD74" i="1" s="1"/>
  <c r="BS74" i="1" s="1"/>
  <c r="BD101" i="1" s="1"/>
  <c r="BS101" i="1" s="1"/>
  <c r="BD128" i="1" s="1"/>
  <c r="BS128" i="1" s="1"/>
  <c r="BD155" i="1" s="1"/>
  <c r="BS155" i="1" s="1"/>
  <c r="BD182" i="1" s="1"/>
  <c r="BS182" i="1" s="1"/>
  <c r="BD209" i="1" s="1"/>
  <c r="BS209" i="1" s="1"/>
  <c r="BD236" i="1" s="1"/>
  <c r="BS236" i="1" s="1"/>
  <c r="BD263" i="1" s="1"/>
  <c r="BS263" i="1" s="1"/>
  <c r="BD290" i="1" s="1"/>
  <c r="BS290" i="1" s="1"/>
  <c r="BD317" i="1" s="1"/>
  <c r="BS317" i="1" s="1"/>
  <c r="BD344" i="1" s="1"/>
  <c r="BS344" i="1" s="1"/>
  <c r="BD371" i="1" s="1"/>
  <c r="BS371" i="1" s="1"/>
  <c r="BD398" i="1" s="1"/>
  <c r="BS398" i="1" s="1"/>
  <c r="BD425" i="1" s="1"/>
  <c r="BS425" i="1" s="1"/>
  <c r="BD452" i="1" s="1"/>
  <c r="BS452" i="1" s="1"/>
  <c r="BD479" i="1" s="1"/>
  <c r="BS479" i="1" s="1"/>
  <c r="BD506" i="1" s="1"/>
  <c r="BS506" i="1" s="1"/>
  <c r="BD533" i="1" s="1"/>
  <c r="BS533" i="1" s="1"/>
  <c r="BD560" i="1" s="1"/>
  <c r="BS560" i="1" s="1"/>
  <c r="BD587" i="1" s="1"/>
  <c r="BS587" i="1" s="1"/>
  <c r="BD614" i="1" s="1"/>
  <c r="BS614" i="1" s="1"/>
  <c r="BD641" i="1" s="1"/>
  <c r="BS641" i="1" s="1"/>
  <c r="BD668" i="1" s="1"/>
  <c r="BS668" i="1" s="1"/>
  <c r="BD695" i="1" s="1"/>
  <c r="BS695" i="1" s="1"/>
  <c r="BD722" i="1" s="1"/>
  <c r="BS722" i="1" s="1"/>
  <c r="BD749" i="1" s="1"/>
  <c r="BS749" i="1" s="1"/>
  <c r="BD776" i="1" s="1"/>
  <c r="BS776" i="1" s="1"/>
  <c r="BD803" i="1" s="1"/>
  <c r="BS803" i="1" s="1"/>
  <c r="BD830" i="1" s="1"/>
  <c r="BS830" i="1" s="1"/>
  <c r="BA20" i="1"/>
  <c r="AL47" i="1" s="1"/>
  <c r="BA47" i="1" s="1"/>
  <c r="AL74" i="1" s="1"/>
  <c r="BA74" i="1" s="1"/>
  <c r="AL101" i="1" s="1"/>
  <c r="BA101" i="1" s="1"/>
  <c r="AL128" i="1" s="1"/>
  <c r="BA128" i="1" s="1"/>
  <c r="AL155" i="1" s="1"/>
  <c r="BA155" i="1" s="1"/>
  <c r="AL182" i="1" s="1"/>
  <c r="BA182" i="1" s="1"/>
  <c r="AL209" i="1" s="1"/>
  <c r="BA209" i="1" s="1"/>
  <c r="AL236" i="1" s="1"/>
  <c r="BA236" i="1" s="1"/>
  <c r="AL263" i="1" s="1"/>
  <c r="BA263" i="1" s="1"/>
  <c r="AL290" i="1" s="1"/>
  <c r="BA290" i="1" s="1"/>
  <c r="AL317" i="1" s="1"/>
  <c r="BA317" i="1" s="1"/>
  <c r="AL344" i="1" s="1"/>
  <c r="BA344" i="1" s="1"/>
  <c r="AL371" i="1" s="1"/>
  <c r="BA371" i="1" s="1"/>
  <c r="AL398" i="1" s="1"/>
  <c r="BA398" i="1" s="1"/>
  <c r="AL425" i="1" s="1"/>
  <c r="BA425" i="1" s="1"/>
  <c r="AL452" i="1" s="1"/>
  <c r="BA452" i="1" s="1"/>
  <c r="AL479" i="1" s="1"/>
  <c r="BA479" i="1" s="1"/>
  <c r="AL506" i="1" s="1"/>
  <c r="BA506" i="1" s="1"/>
  <c r="AL533" i="1" s="1"/>
  <c r="BA533" i="1" s="1"/>
  <c r="AL560" i="1" s="1"/>
  <c r="BA560" i="1" s="1"/>
  <c r="AL587" i="1" s="1"/>
  <c r="BA587" i="1" s="1"/>
  <c r="AL614" i="1" s="1"/>
  <c r="BA614" i="1" s="1"/>
  <c r="AL641" i="1" s="1"/>
  <c r="BA641" i="1" s="1"/>
  <c r="AL668" i="1" s="1"/>
  <c r="BA668" i="1" s="1"/>
  <c r="AL695" i="1" s="1"/>
  <c r="BA695" i="1" s="1"/>
  <c r="AL722" i="1" s="1"/>
  <c r="BA722" i="1" s="1"/>
  <c r="AL749" i="1" s="1"/>
  <c r="BA749" i="1" s="1"/>
  <c r="AL776" i="1" s="1"/>
  <c r="BA776" i="1" s="1"/>
  <c r="AL803" i="1" s="1"/>
  <c r="BA803" i="1" s="1"/>
  <c r="AL830" i="1" s="1"/>
  <c r="BA830" i="1" s="1"/>
  <c r="AI20" i="1"/>
  <c r="S20" i="1"/>
  <c r="S858" i="1" s="1"/>
  <c r="AK887" i="1" s="1"/>
  <c r="Q20" i="1"/>
  <c r="B47" i="1" s="1"/>
  <c r="Q47" i="1" s="1"/>
  <c r="B74" i="1" s="1"/>
  <c r="Q74" i="1" s="1"/>
  <c r="B101" i="1" s="1"/>
  <c r="Q101" i="1" s="1"/>
  <c r="B128" i="1" s="1"/>
  <c r="Q128" i="1" s="1"/>
  <c r="B155" i="1" s="1"/>
  <c r="Q155" i="1" s="1"/>
  <c r="B182" i="1" s="1"/>
  <c r="Q182" i="1" s="1"/>
  <c r="B209" i="1" s="1"/>
  <c r="Q209" i="1" s="1"/>
  <c r="B236" i="1" s="1"/>
  <c r="Q236" i="1" s="1"/>
  <c r="B263" i="1" s="1"/>
  <c r="Q263" i="1" s="1"/>
  <c r="B290" i="1" s="1"/>
  <c r="Q290" i="1" s="1"/>
  <c r="B317" i="1" s="1"/>
  <c r="Q317" i="1" s="1"/>
  <c r="B344" i="1" s="1"/>
  <c r="Q344" i="1" s="1"/>
  <c r="B371" i="1" s="1"/>
  <c r="Q371" i="1" s="1"/>
  <c r="B398" i="1" s="1"/>
  <c r="Q398" i="1" s="1"/>
  <c r="B425" i="1" s="1"/>
  <c r="Q425" i="1" s="1"/>
  <c r="B452" i="1" s="1"/>
  <c r="Q452" i="1" s="1"/>
  <c r="B479" i="1" s="1"/>
  <c r="Q479" i="1" s="1"/>
  <c r="B506" i="1" s="1"/>
  <c r="Q506" i="1" s="1"/>
  <c r="B533" i="1" s="1"/>
  <c r="Q533" i="1" s="1"/>
  <c r="B560" i="1" s="1"/>
  <c r="Q560" i="1" s="1"/>
  <c r="B587" i="1" s="1"/>
  <c r="Q587" i="1" s="1"/>
  <c r="B614" i="1" s="1"/>
  <c r="Q614" i="1" s="1"/>
  <c r="B641" i="1" s="1"/>
  <c r="Q641" i="1" s="1"/>
  <c r="B668" i="1" s="1"/>
  <c r="Q668" i="1" s="1"/>
  <c r="B695" i="1" s="1"/>
  <c r="Q695" i="1" s="1"/>
  <c r="B722" i="1" s="1"/>
  <c r="Q722" i="1" s="1"/>
  <c r="B749" i="1" s="1"/>
  <c r="Q749" i="1" s="1"/>
  <c r="B776" i="1" s="1"/>
  <c r="Q776" i="1" s="1"/>
  <c r="B803" i="1" s="1"/>
  <c r="Q803" i="1" s="1"/>
  <c r="B830" i="1" s="1"/>
  <c r="Q830" i="1" s="1"/>
  <c r="CK19" i="1"/>
  <c r="BV46" i="1" s="1"/>
  <c r="CK46" i="1" s="1"/>
  <c r="BV73" i="1" s="1"/>
  <c r="CK73" i="1" s="1"/>
  <c r="BV100" i="1" s="1"/>
  <c r="CK100" i="1" s="1"/>
  <c r="BV127" i="1" s="1"/>
  <c r="CK127" i="1" s="1"/>
  <c r="BV154" i="1" s="1"/>
  <c r="CK154" i="1" s="1"/>
  <c r="BV181" i="1" s="1"/>
  <c r="CK181" i="1" s="1"/>
  <c r="BV208" i="1" s="1"/>
  <c r="CK208" i="1" s="1"/>
  <c r="BV235" i="1" s="1"/>
  <c r="CK235" i="1" s="1"/>
  <c r="BV262" i="1" s="1"/>
  <c r="CK262" i="1" s="1"/>
  <c r="BV289" i="1" s="1"/>
  <c r="CK289" i="1" s="1"/>
  <c r="BV316" i="1" s="1"/>
  <c r="CK316" i="1" s="1"/>
  <c r="BV343" i="1" s="1"/>
  <c r="CK343" i="1" s="1"/>
  <c r="BV370" i="1" s="1"/>
  <c r="CK370" i="1" s="1"/>
  <c r="BV397" i="1" s="1"/>
  <c r="CK397" i="1" s="1"/>
  <c r="BV424" i="1" s="1"/>
  <c r="CK424" i="1" s="1"/>
  <c r="BV451" i="1" s="1"/>
  <c r="CK451" i="1" s="1"/>
  <c r="BV478" i="1" s="1"/>
  <c r="CK478" i="1" s="1"/>
  <c r="BV505" i="1" s="1"/>
  <c r="CK505" i="1" s="1"/>
  <c r="BV532" i="1" s="1"/>
  <c r="CK532" i="1" s="1"/>
  <c r="BV559" i="1" s="1"/>
  <c r="CK559" i="1" s="1"/>
  <c r="BV586" i="1" s="1"/>
  <c r="CK586" i="1" s="1"/>
  <c r="BV613" i="1" s="1"/>
  <c r="CK613" i="1" s="1"/>
  <c r="BV640" i="1" s="1"/>
  <c r="CK640" i="1" s="1"/>
  <c r="BV667" i="1" s="1"/>
  <c r="CK667" i="1" s="1"/>
  <c r="BV694" i="1" s="1"/>
  <c r="CK694" i="1" s="1"/>
  <c r="BV721" i="1" s="1"/>
  <c r="CK721" i="1" s="1"/>
  <c r="BV748" i="1" s="1"/>
  <c r="CK748" i="1" s="1"/>
  <c r="BV775" i="1" s="1"/>
  <c r="CK775" i="1" s="1"/>
  <c r="BV802" i="1" s="1"/>
  <c r="CK802" i="1" s="1"/>
  <c r="BV829" i="1" s="1"/>
  <c r="CK829" i="1" s="1"/>
  <c r="BS19" i="1"/>
  <c r="BD46" i="1" s="1"/>
  <c r="BS46" i="1" s="1"/>
  <c r="BD73" i="1" s="1"/>
  <c r="BS73" i="1" s="1"/>
  <c r="BD100" i="1" s="1"/>
  <c r="BS100" i="1" s="1"/>
  <c r="BD127" i="1" s="1"/>
  <c r="BS127" i="1" s="1"/>
  <c r="BD154" i="1" s="1"/>
  <c r="BS154" i="1" s="1"/>
  <c r="BD181" i="1" s="1"/>
  <c r="BS181" i="1" s="1"/>
  <c r="BD208" i="1" s="1"/>
  <c r="BS208" i="1" s="1"/>
  <c r="BD235" i="1" s="1"/>
  <c r="BS235" i="1" s="1"/>
  <c r="BD262" i="1" s="1"/>
  <c r="BS262" i="1" s="1"/>
  <c r="BD289" i="1" s="1"/>
  <c r="BS289" i="1" s="1"/>
  <c r="BD316" i="1" s="1"/>
  <c r="BS316" i="1" s="1"/>
  <c r="BD343" i="1" s="1"/>
  <c r="BS343" i="1" s="1"/>
  <c r="BD370" i="1" s="1"/>
  <c r="BS370" i="1" s="1"/>
  <c r="BD397" i="1" s="1"/>
  <c r="BS397" i="1" s="1"/>
  <c r="BD424" i="1" s="1"/>
  <c r="BS424" i="1" s="1"/>
  <c r="BD451" i="1" s="1"/>
  <c r="BS451" i="1" s="1"/>
  <c r="BD478" i="1" s="1"/>
  <c r="BS478" i="1" s="1"/>
  <c r="BD505" i="1" s="1"/>
  <c r="BS505" i="1" s="1"/>
  <c r="BD532" i="1" s="1"/>
  <c r="BS532" i="1" s="1"/>
  <c r="BD559" i="1" s="1"/>
  <c r="BS559" i="1" s="1"/>
  <c r="BD586" i="1" s="1"/>
  <c r="BS586" i="1" s="1"/>
  <c r="BD613" i="1" s="1"/>
  <c r="BS613" i="1" s="1"/>
  <c r="BD640" i="1" s="1"/>
  <c r="BS640" i="1" s="1"/>
  <c r="BD667" i="1" s="1"/>
  <c r="BS667" i="1" s="1"/>
  <c r="BD694" i="1" s="1"/>
  <c r="BS694" i="1" s="1"/>
  <c r="BD721" i="1" s="1"/>
  <c r="BS721" i="1" s="1"/>
  <c r="BD748" i="1" s="1"/>
  <c r="BS748" i="1" s="1"/>
  <c r="BD775" i="1" s="1"/>
  <c r="BS775" i="1" s="1"/>
  <c r="BD802" i="1" s="1"/>
  <c r="BS802" i="1" s="1"/>
  <c r="BD829" i="1" s="1"/>
  <c r="BS829" i="1" s="1"/>
  <c r="BA19" i="1"/>
  <c r="AL46" i="1" s="1"/>
  <c r="BA46" i="1" s="1"/>
  <c r="AL73" i="1" s="1"/>
  <c r="BA73" i="1" s="1"/>
  <c r="AL100" i="1" s="1"/>
  <c r="BA100" i="1" s="1"/>
  <c r="AL127" i="1" s="1"/>
  <c r="BA127" i="1" s="1"/>
  <c r="AL154" i="1" s="1"/>
  <c r="BA154" i="1" s="1"/>
  <c r="AL181" i="1" s="1"/>
  <c r="BA181" i="1" s="1"/>
  <c r="AL208" i="1" s="1"/>
  <c r="BA208" i="1" s="1"/>
  <c r="AL235" i="1" s="1"/>
  <c r="BA235" i="1" s="1"/>
  <c r="AL262" i="1" s="1"/>
  <c r="BA262" i="1" s="1"/>
  <c r="AL289" i="1" s="1"/>
  <c r="BA289" i="1" s="1"/>
  <c r="AL316" i="1" s="1"/>
  <c r="BA316" i="1" s="1"/>
  <c r="AL343" i="1" s="1"/>
  <c r="BA343" i="1" s="1"/>
  <c r="AL370" i="1" s="1"/>
  <c r="BA370" i="1" s="1"/>
  <c r="AL397" i="1" s="1"/>
  <c r="BA397" i="1" s="1"/>
  <c r="AL424" i="1" s="1"/>
  <c r="BA424" i="1" s="1"/>
  <c r="AL451" i="1" s="1"/>
  <c r="BA451" i="1" s="1"/>
  <c r="AL478" i="1" s="1"/>
  <c r="BA478" i="1" s="1"/>
  <c r="AL505" i="1" s="1"/>
  <c r="BA505" i="1" s="1"/>
  <c r="AL532" i="1" s="1"/>
  <c r="BA532" i="1" s="1"/>
  <c r="AL559" i="1" s="1"/>
  <c r="BA559" i="1" s="1"/>
  <c r="AL586" i="1" s="1"/>
  <c r="BA586" i="1" s="1"/>
  <c r="AL613" i="1" s="1"/>
  <c r="BA613" i="1" s="1"/>
  <c r="AL640" i="1" s="1"/>
  <c r="BA640" i="1" s="1"/>
  <c r="AL667" i="1" s="1"/>
  <c r="BA667" i="1" s="1"/>
  <c r="AL694" i="1" s="1"/>
  <c r="BA694" i="1" s="1"/>
  <c r="AL721" i="1" s="1"/>
  <c r="BA721" i="1" s="1"/>
  <c r="AL748" i="1" s="1"/>
  <c r="BA748" i="1" s="1"/>
  <c r="AL775" i="1" s="1"/>
  <c r="BA775" i="1" s="1"/>
  <c r="AL802" i="1" s="1"/>
  <c r="BA802" i="1" s="1"/>
  <c r="AL829" i="1" s="1"/>
  <c r="BA829" i="1" s="1"/>
  <c r="AI19" i="1"/>
  <c r="S19" i="1"/>
  <c r="S857" i="1" s="1"/>
  <c r="AK886" i="1" s="1"/>
  <c r="Q19" i="1"/>
  <c r="B46" i="1" s="1"/>
  <c r="Q46" i="1" s="1"/>
  <c r="B73" i="1" s="1"/>
  <c r="Q73" i="1" s="1"/>
  <c r="B100" i="1" s="1"/>
  <c r="Q100" i="1" s="1"/>
  <c r="B127" i="1" s="1"/>
  <c r="Q127" i="1" s="1"/>
  <c r="B154" i="1" s="1"/>
  <c r="Q154" i="1" s="1"/>
  <c r="B181" i="1" s="1"/>
  <c r="Q181" i="1" s="1"/>
  <c r="B208" i="1" s="1"/>
  <c r="Q208" i="1" s="1"/>
  <c r="B235" i="1" s="1"/>
  <c r="Q235" i="1" s="1"/>
  <c r="B262" i="1" s="1"/>
  <c r="Q262" i="1" s="1"/>
  <c r="B289" i="1" s="1"/>
  <c r="Q289" i="1" s="1"/>
  <c r="B316" i="1" s="1"/>
  <c r="Q316" i="1" s="1"/>
  <c r="B343" i="1" s="1"/>
  <c r="Q343" i="1" s="1"/>
  <c r="B370" i="1" s="1"/>
  <c r="Q370" i="1" s="1"/>
  <c r="B397" i="1" s="1"/>
  <c r="Q397" i="1" s="1"/>
  <c r="B424" i="1" s="1"/>
  <c r="Q424" i="1" s="1"/>
  <c r="B451" i="1" s="1"/>
  <c r="Q451" i="1" s="1"/>
  <c r="B478" i="1" s="1"/>
  <c r="Q478" i="1" s="1"/>
  <c r="B505" i="1" s="1"/>
  <c r="Q505" i="1" s="1"/>
  <c r="B532" i="1" s="1"/>
  <c r="Q532" i="1" s="1"/>
  <c r="B559" i="1" s="1"/>
  <c r="Q559" i="1" s="1"/>
  <c r="B586" i="1" s="1"/>
  <c r="Q586" i="1" s="1"/>
  <c r="B613" i="1" s="1"/>
  <c r="Q613" i="1" s="1"/>
  <c r="B640" i="1" s="1"/>
  <c r="Q640" i="1" s="1"/>
  <c r="B667" i="1" s="1"/>
  <c r="Q667" i="1" s="1"/>
  <c r="B694" i="1" s="1"/>
  <c r="Q694" i="1" s="1"/>
  <c r="B721" i="1" s="1"/>
  <c r="Q721" i="1" s="1"/>
  <c r="B748" i="1" s="1"/>
  <c r="Q748" i="1" s="1"/>
  <c r="B775" i="1" s="1"/>
  <c r="Q775" i="1" s="1"/>
  <c r="B802" i="1" s="1"/>
  <c r="Q802" i="1" s="1"/>
  <c r="B829" i="1" s="1"/>
  <c r="Q829" i="1" s="1"/>
  <c r="CK18" i="1"/>
  <c r="BV45" i="1" s="1"/>
  <c r="CK45" i="1" s="1"/>
  <c r="BV72" i="1" s="1"/>
  <c r="CK72" i="1" s="1"/>
  <c r="BV99" i="1" s="1"/>
  <c r="CK99" i="1" s="1"/>
  <c r="BV126" i="1" s="1"/>
  <c r="CK126" i="1" s="1"/>
  <c r="BV153" i="1" s="1"/>
  <c r="CK153" i="1" s="1"/>
  <c r="BV180" i="1" s="1"/>
  <c r="CK180" i="1" s="1"/>
  <c r="BV207" i="1" s="1"/>
  <c r="CK207" i="1" s="1"/>
  <c r="BV234" i="1" s="1"/>
  <c r="CK234" i="1" s="1"/>
  <c r="BV261" i="1" s="1"/>
  <c r="CK261" i="1" s="1"/>
  <c r="BV288" i="1" s="1"/>
  <c r="CK288" i="1" s="1"/>
  <c r="BV315" i="1" s="1"/>
  <c r="CK315" i="1" s="1"/>
  <c r="BV342" i="1" s="1"/>
  <c r="CK342" i="1" s="1"/>
  <c r="BV369" i="1" s="1"/>
  <c r="CK369" i="1" s="1"/>
  <c r="BV396" i="1" s="1"/>
  <c r="CK396" i="1" s="1"/>
  <c r="BV423" i="1" s="1"/>
  <c r="CK423" i="1" s="1"/>
  <c r="BV450" i="1" s="1"/>
  <c r="CK450" i="1" s="1"/>
  <c r="BV477" i="1" s="1"/>
  <c r="CK477" i="1" s="1"/>
  <c r="BV504" i="1" s="1"/>
  <c r="CK504" i="1" s="1"/>
  <c r="BV531" i="1" s="1"/>
  <c r="CK531" i="1" s="1"/>
  <c r="BV558" i="1" s="1"/>
  <c r="CK558" i="1" s="1"/>
  <c r="BV585" i="1" s="1"/>
  <c r="CK585" i="1" s="1"/>
  <c r="BV612" i="1" s="1"/>
  <c r="CK612" i="1" s="1"/>
  <c r="BV639" i="1" s="1"/>
  <c r="CK639" i="1" s="1"/>
  <c r="BV666" i="1" s="1"/>
  <c r="CK666" i="1" s="1"/>
  <c r="BV693" i="1" s="1"/>
  <c r="CK693" i="1" s="1"/>
  <c r="BV720" i="1" s="1"/>
  <c r="CK720" i="1" s="1"/>
  <c r="BV747" i="1" s="1"/>
  <c r="CK747" i="1" s="1"/>
  <c r="BV774" i="1" s="1"/>
  <c r="CK774" i="1" s="1"/>
  <c r="BV801" i="1" s="1"/>
  <c r="CK801" i="1" s="1"/>
  <c r="BV828" i="1" s="1"/>
  <c r="CK828" i="1" s="1"/>
  <c r="BS18" i="1"/>
  <c r="BA18" i="1"/>
  <c r="AL45" i="1" s="1"/>
  <c r="BA45" i="1" s="1"/>
  <c r="AL72" i="1" s="1"/>
  <c r="BA72" i="1" s="1"/>
  <c r="AL99" i="1" s="1"/>
  <c r="BA99" i="1" s="1"/>
  <c r="AL126" i="1" s="1"/>
  <c r="BA126" i="1" s="1"/>
  <c r="AL153" i="1" s="1"/>
  <c r="BA153" i="1" s="1"/>
  <c r="AL180" i="1" s="1"/>
  <c r="BA180" i="1" s="1"/>
  <c r="AL207" i="1" s="1"/>
  <c r="BA207" i="1" s="1"/>
  <c r="AL234" i="1" s="1"/>
  <c r="BA234" i="1" s="1"/>
  <c r="AL261" i="1" s="1"/>
  <c r="BA261" i="1" s="1"/>
  <c r="AL288" i="1" s="1"/>
  <c r="BA288" i="1" s="1"/>
  <c r="AL315" i="1" s="1"/>
  <c r="BA315" i="1" s="1"/>
  <c r="AL342" i="1" s="1"/>
  <c r="BA342" i="1" s="1"/>
  <c r="AL369" i="1" s="1"/>
  <c r="BA369" i="1" s="1"/>
  <c r="AL396" i="1" s="1"/>
  <c r="BA396" i="1" s="1"/>
  <c r="AL423" i="1" s="1"/>
  <c r="BA423" i="1" s="1"/>
  <c r="AL450" i="1" s="1"/>
  <c r="BA450" i="1" s="1"/>
  <c r="AL477" i="1" s="1"/>
  <c r="BA477" i="1" s="1"/>
  <c r="AL504" i="1" s="1"/>
  <c r="BA504" i="1" s="1"/>
  <c r="AL531" i="1" s="1"/>
  <c r="BA531" i="1" s="1"/>
  <c r="AL558" i="1" s="1"/>
  <c r="BA558" i="1" s="1"/>
  <c r="AL585" i="1" s="1"/>
  <c r="BA585" i="1" s="1"/>
  <c r="AL612" i="1" s="1"/>
  <c r="BA612" i="1" s="1"/>
  <c r="AL639" i="1" s="1"/>
  <c r="BA639" i="1" s="1"/>
  <c r="AL666" i="1" s="1"/>
  <c r="BA666" i="1" s="1"/>
  <c r="AL693" i="1" s="1"/>
  <c r="BA693" i="1" s="1"/>
  <c r="AL720" i="1" s="1"/>
  <c r="BA720" i="1" s="1"/>
  <c r="AL747" i="1" s="1"/>
  <c r="BA747" i="1" s="1"/>
  <c r="AL774" i="1" s="1"/>
  <c r="BA774" i="1" s="1"/>
  <c r="AL801" i="1" s="1"/>
  <c r="BA801" i="1" s="1"/>
  <c r="AL828" i="1" s="1"/>
  <c r="BA828" i="1" s="1"/>
  <c r="AI18" i="1"/>
  <c r="T45" i="1" s="1"/>
  <c r="AI45" i="1" s="1"/>
  <c r="T72" i="1" s="1"/>
  <c r="AI72" i="1" s="1"/>
  <c r="T99" i="1" s="1"/>
  <c r="AI99" i="1" s="1"/>
  <c r="T126" i="1" s="1"/>
  <c r="AI126" i="1" s="1"/>
  <c r="T153" i="1" s="1"/>
  <c r="AI153" i="1" s="1"/>
  <c r="T180" i="1" s="1"/>
  <c r="AI180" i="1" s="1"/>
  <c r="T207" i="1" s="1"/>
  <c r="AI207" i="1" s="1"/>
  <c r="T234" i="1" s="1"/>
  <c r="AI234" i="1" s="1"/>
  <c r="T261" i="1" s="1"/>
  <c r="AI261" i="1" s="1"/>
  <c r="T288" i="1" s="1"/>
  <c r="AI288" i="1" s="1"/>
  <c r="T315" i="1" s="1"/>
  <c r="AI315" i="1" s="1"/>
  <c r="T342" i="1" s="1"/>
  <c r="AI342" i="1" s="1"/>
  <c r="T369" i="1" s="1"/>
  <c r="AI369" i="1" s="1"/>
  <c r="T396" i="1" s="1"/>
  <c r="AI396" i="1" s="1"/>
  <c r="T423" i="1" s="1"/>
  <c r="AI423" i="1" s="1"/>
  <c r="T450" i="1" s="1"/>
  <c r="AI450" i="1" s="1"/>
  <c r="T477" i="1" s="1"/>
  <c r="AI477" i="1" s="1"/>
  <c r="T504" i="1" s="1"/>
  <c r="AI504" i="1" s="1"/>
  <c r="T531" i="1" s="1"/>
  <c r="AI531" i="1" s="1"/>
  <c r="T558" i="1" s="1"/>
  <c r="AI558" i="1" s="1"/>
  <c r="T585" i="1" s="1"/>
  <c r="AI585" i="1" s="1"/>
  <c r="T612" i="1" s="1"/>
  <c r="AI612" i="1" s="1"/>
  <c r="T639" i="1" s="1"/>
  <c r="AI639" i="1" s="1"/>
  <c r="T666" i="1" s="1"/>
  <c r="AI666" i="1" s="1"/>
  <c r="T693" i="1" s="1"/>
  <c r="AI693" i="1" s="1"/>
  <c r="T720" i="1" s="1"/>
  <c r="AI720" i="1" s="1"/>
  <c r="T747" i="1" s="1"/>
  <c r="AI747" i="1" s="1"/>
  <c r="T774" i="1" s="1"/>
  <c r="AI774" i="1" s="1"/>
  <c r="T801" i="1" s="1"/>
  <c r="AI801" i="1" s="1"/>
  <c r="T828" i="1" s="1"/>
  <c r="AI828" i="1" s="1"/>
  <c r="S18" i="1"/>
  <c r="S856" i="1" s="1"/>
  <c r="AK885" i="1" s="1"/>
  <c r="Q18" i="1"/>
  <c r="B45" i="1" s="1"/>
  <c r="Q45" i="1" s="1"/>
  <c r="B72" i="1" s="1"/>
  <c r="Q72" i="1" s="1"/>
  <c r="B99" i="1" s="1"/>
  <c r="Q99" i="1" s="1"/>
  <c r="B126" i="1" s="1"/>
  <c r="Q126" i="1" s="1"/>
  <c r="B153" i="1" s="1"/>
  <c r="Q153" i="1" s="1"/>
  <c r="B180" i="1" s="1"/>
  <c r="Q180" i="1" s="1"/>
  <c r="B207" i="1" s="1"/>
  <c r="Q207" i="1" s="1"/>
  <c r="B234" i="1" s="1"/>
  <c r="Q234" i="1" s="1"/>
  <c r="B261" i="1" s="1"/>
  <c r="Q261" i="1" s="1"/>
  <c r="B288" i="1" s="1"/>
  <c r="Q288" i="1" s="1"/>
  <c r="B315" i="1" s="1"/>
  <c r="Q315" i="1" s="1"/>
  <c r="B342" i="1" s="1"/>
  <c r="Q342" i="1" s="1"/>
  <c r="B369" i="1" s="1"/>
  <c r="Q369" i="1" s="1"/>
  <c r="B396" i="1" s="1"/>
  <c r="Q396" i="1" s="1"/>
  <c r="B423" i="1" s="1"/>
  <c r="Q423" i="1" s="1"/>
  <c r="B450" i="1" s="1"/>
  <c r="Q450" i="1" s="1"/>
  <c r="B477" i="1" s="1"/>
  <c r="Q477" i="1" s="1"/>
  <c r="B504" i="1" s="1"/>
  <c r="Q504" i="1" s="1"/>
  <c r="B531" i="1" s="1"/>
  <c r="Q531" i="1" s="1"/>
  <c r="B558" i="1" s="1"/>
  <c r="Q558" i="1" s="1"/>
  <c r="B585" i="1" s="1"/>
  <c r="Q585" i="1" s="1"/>
  <c r="B612" i="1" s="1"/>
  <c r="Q612" i="1" s="1"/>
  <c r="B639" i="1" s="1"/>
  <c r="Q639" i="1" s="1"/>
  <c r="B666" i="1" s="1"/>
  <c r="Q666" i="1" s="1"/>
  <c r="B693" i="1" s="1"/>
  <c r="Q693" i="1" s="1"/>
  <c r="B720" i="1" s="1"/>
  <c r="Q720" i="1" s="1"/>
  <c r="B747" i="1" s="1"/>
  <c r="Q747" i="1" s="1"/>
  <c r="B774" i="1" s="1"/>
  <c r="Q774" i="1" s="1"/>
  <c r="B801" i="1" s="1"/>
  <c r="Q801" i="1" s="1"/>
  <c r="B828" i="1" s="1"/>
  <c r="Q828" i="1" s="1"/>
  <c r="CK17" i="1"/>
  <c r="BV44" i="1" s="1"/>
  <c r="CK44" i="1" s="1"/>
  <c r="BV71" i="1" s="1"/>
  <c r="CK71" i="1" s="1"/>
  <c r="BV98" i="1" s="1"/>
  <c r="CK98" i="1" s="1"/>
  <c r="BV125" i="1" s="1"/>
  <c r="CK125" i="1" s="1"/>
  <c r="BV152" i="1" s="1"/>
  <c r="CK152" i="1" s="1"/>
  <c r="BV179" i="1" s="1"/>
  <c r="CK179" i="1" s="1"/>
  <c r="BV206" i="1" s="1"/>
  <c r="CK206" i="1" s="1"/>
  <c r="BV233" i="1" s="1"/>
  <c r="CK233" i="1" s="1"/>
  <c r="BV260" i="1" s="1"/>
  <c r="CK260" i="1" s="1"/>
  <c r="BV287" i="1" s="1"/>
  <c r="CK287" i="1" s="1"/>
  <c r="BV314" i="1" s="1"/>
  <c r="CK314" i="1" s="1"/>
  <c r="BV341" i="1" s="1"/>
  <c r="CK341" i="1" s="1"/>
  <c r="BV368" i="1" s="1"/>
  <c r="CK368" i="1" s="1"/>
  <c r="BV395" i="1" s="1"/>
  <c r="CK395" i="1" s="1"/>
  <c r="BV422" i="1" s="1"/>
  <c r="CK422" i="1" s="1"/>
  <c r="BV449" i="1" s="1"/>
  <c r="CK449" i="1" s="1"/>
  <c r="BV476" i="1" s="1"/>
  <c r="CK476" i="1" s="1"/>
  <c r="BV503" i="1" s="1"/>
  <c r="CK503" i="1" s="1"/>
  <c r="BV530" i="1" s="1"/>
  <c r="CK530" i="1" s="1"/>
  <c r="BV557" i="1" s="1"/>
  <c r="CK557" i="1" s="1"/>
  <c r="BV584" i="1" s="1"/>
  <c r="CK584" i="1" s="1"/>
  <c r="BV611" i="1" s="1"/>
  <c r="CK611" i="1" s="1"/>
  <c r="BV638" i="1" s="1"/>
  <c r="CK638" i="1" s="1"/>
  <c r="BV665" i="1" s="1"/>
  <c r="CK665" i="1" s="1"/>
  <c r="BV692" i="1" s="1"/>
  <c r="CK692" i="1" s="1"/>
  <c r="BV719" i="1" s="1"/>
  <c r="CK719" i="1" s="1"/>
  <c r="BV746" i="1" s="1"/>
  <c r="CK746" i="1" s="1"/>
  <c r="BV773" i="1" s="1"/>
  <c r="CK773" i="1" s="1"/>
  <c r="BV800" i="1" s="1"/>
  <c r="CK800" i="1" s="1"/>
  <c r="BV827" i="1" s="1"/>
  <c r="CK827" i="1" s="1"/>
  <c r="BS17" i="1"/>
  <c r="BA17" i="1"/>
  <c r="AL44" i="1" s="1"/>
  <c r="BA44" i="1" s="1"/>
  <c r="AL71" i="1" s="1"/>
  <c r="BA71" i="1" s="1"/>
  <c r="AL98" i="1" s="1"/>
  <c r="BA98" i="1" s="1"/>
  <c r="AL125" i="1" s="1"/>
  <c r="BA125" i="1" s="1"/>
  <c r="AL152" i="1" s="1"/>
  <c r="BA152" i="1" s="1"/>
  <c r="AL179" i="1" s="1"/>
  <c r="BA179" i="1" s="1"/>
  <c r="AL206" i="1" s="1"/>
  <c r="BA206" i="1" s="1"/>
  <c r="AL233" i="1" s="1"/>
  <c r="BA233" i="1" s="1"/>
  <c r="AL260" i="1" s="1"/>
  <c r="BA260" i="1" s="1"/>
  <c r="AL287" i="1" s="1"/>
  <c r="BA287" i="1" s="1"/>
  <c r="AL314" i="1" s="1"/>
  <c r="BA314" i="1" s="1"/>
  <c r="AL341" i="1" s="1"/>
  <c r="BA341" i="1" s="1"/>
  <c r="AL368" i="1" s="1"/>
  <c r="BA368" i="1" s="1"/>
  <c r="AL395" i="1" s="1"/>
  <c r="BA395" i="1" s="1"/>
  <c r="AL422" i="1" s="1"/>
  <c r="BA422" i="1" s="1"/>
  <c r="AL449" i="1" s="1"/>
  <c r="BA449" i="1" s="1"/>
  <c r="AL476" i="1" s="1"/>
  <c r="BA476" i="1" s="1"/>
  <c r="AL503" i="1" s="1"/>
  <c r="BA503" i="1" s="1"/>
  <c r="AL530" i="1" s="1"/>
  <c r="BA530" i="1" s="1"/>
  <c r="AL557" i="1" s="1"/>
  <c r="BA557" i="1" s="1"/>
  <c r="AL584" i="1" s="1"/>
  <c r="BA584" i="1" s="1"/>
  <c r="AL611" i="1" s="1"/>
  <c r="BA611" i="1" s="1"/>
  <c r="AL638" i="1" s="1"/>
  <c r="BA638" i="1" s="1"/>
  <c r="AL665" i="1" s="1"/>
  <c r="BA665" i="1" s="1"/>
  <c r="AL692" i="1" s="1"/>
  <c r="BA692" i="1" s="1"/>
  <c r="AL719" i="1" s="1"/>
  <c r="BA719" i="1" s="1"/>
  <c r="AL746" i="1" s="1"/>
  <c r="BA746" i="1" s="1"/>
  <c r="AL773" i="1" s="1"/>
  <c r="BA773" i="1" s="1"/>
  <c r="AL800" i="1" s="1"/>
  <c r="BA800" i="1" s="1"/>
  <c r="AL827" i="1" s="1"/>
  <c r="BA827" i="1" s="1"/>
  <c r="AI17" i="1"/>
  <c r="T44" i="1" s="1"/>
  <c r="AI44" i="1" s="1"/>
  <c r="T71" i="1" s="1"/>
  <c r="AI71" i="1" s="1"/>
  <c r="T98" i="1" s="1"/>
  <c r="AI98" i="1" s="1"/>
  <c r="T125" i="1" s="1"/>
  <c r="AI125" i="1" s="1"/>
  <c r="T152" i="1" s="1"/>
  <c r="AI152" i="1" s="1"/>
  <c r="T179" i="1" s="1"/>
  <c r="AI179" i="1" s="1"/>
  <c r="T206" i="1" s="1"/>
  <c r="AI206" i="1" s="1"/>
  <c r="T233" i="1" s="1"/>
  <c r="AI233" i="1" s="1"/>
  <c r="T260" i="1" s="1"/>
  <c r="AI260" i="1" s="1"/>
  <c r="T287" i="1" s="1"/>
  <c r="AI287" i="1" s="1"/>
  <c r="T314" i="1" s="1"/>
  <c r="AI314" i="1" s="1"/>
  <c r="T341" i="1" s="1"/>
  <c r="AI341" i="1" s="1"/>
  <c r="T368" i="1" s="1"/>
  <c r="AI368" i="1" s="1"/>
  <c r="T395" i="1" s="1"/>
  <c r="AI395" i="1" s="1"/>
  <c r="T422" i="1" s="1"/>
  <c r="AI422" i="1" s="1"/>
  <c r="T449" i="1" s="1"/>
  <c r="AI449" i="1" s="1"/>
  <c r="T476" i="1" s="1"/>
  <c r="AI476" i="1" s="1"/>
  <c r="T503" i="1" s="1"/>
  <c r="AI503" i="1" s="1"/>
  <c r="T530" i="1" s="1"/>
  <c r="AI530" i="1" s="1"/>
  <c r="T557" i="1" s="1"/>
  <c r="AI557" i="1" s="1"/>
  <c r="T584" i="1" s="1"/>
  <c r="AI584" i="1" s="1"/>
  <c r="T611" i="1" s="1"/>
  <c r="AI611" i="1" s="1"/>
  <c r="T638" i="1" s="1"/>
  <c r="AI638" i="1" s="1"/>
  <c r="T665" i="1" s="1"/>
  <c r="AI665" i="1" s="1"/>
  <c r="T692" i="1" s="1"/>
  <c r="AI692" i="1" s="1"/>
  <c r="T719" i="1" s="1"/>
  <c r="AI719" i="1" s="1"/>
  <c r="T746" i="1" s="1"/>
  <c r="AI746" i="1" s="1"/>
  <c r="T773" i="1" s="1"/>
  <c r="AI773" i="1" s="1"/>
  <c r="T800" i="1" s="1"/>
  <c r="AI800" i="1" s="1"/>
  <c r="T827" i="1" s="1"/>
  <c r="AI827" i="1" s="1"/>
  <c r="S17" i="1"/>
  <c r="S855" i="1" s="1"/>
  <c r="AK884" i="1" s="1"/>
  <c r="Q17" i="1"/>
  <c r="CK16" i="1"/>
  <c r="BV43" i="1" s="1"/>
  <c r="CK43" i="1" s="1"/>
  <c r="BV70" i="1" s="1"/>
  <c r="CK70" i="1" s="1"/>
  <c r="BV97" i="1" s="1"/>
  <c r="CK97" i="1" s="1"/>
  <c r="BV124" i="1" s="1"/>
  <c r="CK124" i="1" s="1"/>
  <c r="BV151" i="1" s="1"/>
  <c r="CK151" i="1" s="1"/>
  <c r="BV178" i="1" s="1"/>
  <c r="CK178" i="1" s="1"/>
  <c r="BV205" i="1" s="1"/>
  <c r="CK205" i="1" s="1"/>
  <c r="BV232" i="1" s="1"/>
  <c r="CK232" i="1" s="1"/>
  <c r="BV259" i="1" s="1"/>
  <c r="CK259" i="1" s="1"/>
  <c r="BV286" i="1" s="1"/>
  <c r="CK286" i="1" s="1"/>
  <c r="BV313" i="1" s="1"/>
  <c r="CK313" i="1" s="1"/>
  <c r="BV340" i="1" s="1"/>
  <c r="CK340" i="1" s="1"/>
  <c r="BV367" i="1" s="1"/>
  <c r="CK367" i="1" s="1"/>
  <c r="BV394" i="1" s="1"/>
  <c r="CK394" i="1" s="1"/>
  <c r="BV421" i="1" s="1"/>
  <c r="CK421" i="1" s="1"/>
  <c r="BV448" i="1" s="1"/>
  <c r="CK448" i="1" s="1"/>
  <c r="BV475" i="1" s="1"/>
  <c r="CK475" i="1" s="1"/>
  <c r="BV502" i="1" s="1"/>
  <c r="CK502" i="1" s="1"/>
  <c r="BV529" i="1" s="1"/>
  <c r="CK529" i="1" s="1"/>
  <c r="BV556" i="1" s="1"/>
  <c r="CK556" i="1" s="1"/>
  <c r="BV583" i="1" s="1"/>
  <c r="CK583" i="1" s="1"/>
  <c r="BV610" i="1" s="1"/>
  <c r="CK610" i="1" s="1"/>
  <c r="BV637" i="1" s="1"/>
  <c r="CK637" i="1" s="1"/>
  <c r="BV664" i="1" s="1"/>
  <c r="CK664" i="1" s="1"/>
  <c r="BV691" i="1" s="1"/>
  <c r="CK691" i="1" s="1"/>
  <c r="BV718" i="1" s="1"/>
  <c r="CK718" i="1" s="1"/>
  <c r="BV745" i="1" s="1"/>
  <c r="CK745" i="1" s="1"/>
  <c r="BV772" i="1" s="1"/>
  <c r="CK772" i="1" s="1"/>
  <c r="BV799" i="1" s="1"/>
  <c r="CK799" i="1" s="1"/>
  <c r="BV826" i="1" s="1"/>
  <c r="CK826" i="1" s="1"/>
  <c r="BS16" i="1"/>
  <c r="BD43" i="1" s="1"/>
  <c r="BS43" i="1" s="1"/>
  <c r="BD70" i="1" s="1"/>
  <c r="BS70" i="1" s="1"/>
  <c r="BD97" i="1" s="1"/>
  <c r="BS97" i="1" s="1"/>
  <c r="BD124" i="1" s="1"/>
  <c r="BS124" i="1" s="1"/>
  <c r="BD151" i="1" s="1"/>
  <c r="BS151" i="1" s="1"/>
  <c r="BD178" i="1" s="1"/>
  <c r="BS178" i="1" s="1"/>
  <c r="BD205" i="1" s="1"/>
  <c r="BS205" i="1" s="1"/>
  <c r="BD232" i="1" s="1"/>
  <c r="BS232" i="1" s="1"/>
  <c r="BD259" i="1" s="1"/>
  <c r="BS259" i="1" s="1"/>
  <c r="BD286" i="1" s="1"/>
  <c r="BS286" i="1" s="1"/>
  <c r="BD313" i="1" s="1"/>
  <c r="BS313" i="1" s="1"/>
  <c r="BD340" i="1" s="1"/>
  <c r="BS340" i="1" s="1"/>
  <c r="BD367" i="1" s="1"/>
  <c r="BS367" i="1" s="1"/>
  <c r="BD394" i="1" s="1"/>
  <c r="BS394" i="1" s="1"/>
  <c r="BD421" i="1" s="1"/>
  <c r="BS421" i="1" s="1"/>
  <c r="BD448" i="1" s="1"/>
  <c r="BS448" i="1" s="1"/>
  <c r="BD475" i="1" s="1"/>
  <c r="BS475" i="1" s="1"/>
  <c r="BD502" i="1" s="1"/>
  <c r="BS502" i="1" s="1"/>
  <c r="BD529" i="1" s="1"/>
  <c r="BS529" i="1" s="1"/>
  <c r="BD556" i="1" s="1"/>
  <c r="BS556" i="1" s="1"/>
  <c r="BD583" i="1" s="1"/>
  <c r="BS583" i="1" s="1"/>
  <c r="BD610" i="1" s="1"/>
  <c r="BS610" i="1" s="1"/>
  <c r="BD637" i="1" s="1"/>
  <c r="BS637" i="1" s="1"/>
  <c r="BD664" i="1" s="1"/>
  <c r="BS664" i="1" s="1"/>
  <c r="BD691" i="1" s="1"/>
  <c r="BS691" i="1" s="1"/>
  <c r="BD718" i="1" s="1"/>
  <c r="BS718" i="1" s="1"/>
  <c r="BD745" i="1" s="1"/>
  <c r="BS745" i="1" s="1"/>
  <c r="BD772" i="1" s="1"/>
  <c r="BS772" i="1" s="1"/>
  <c r="BD799" i="1" s="1"/>
  <c r="BS799" i="1" s="1"/>
  <c r="BD826" i="1" s="1"/>
  <c r="BS826" i="1" s="1"/>
  <c r="BA16" i="1"/>
  <c r="AL43" i="1" s="1"/>
  <c r="BA43" i="1" s="1"/>
  <c r="AL70" i="1" s="1"/>
  <c r="BA70" i="1" s="1"/>
  <c r="AL97" i="1" s="1"/>
  <c r="BA97" i="1" s="1"/>
  <c r="AL124" i="1" s="1"/>
  <c r="BA124" i="1" s="1"/>
  <c r="AL151" i="1" s="1"/>
  <c r="BA151" i="1" s="1"/>
  <c r="AL178" i="1" s="1"/>
  <c r="BA178" i="1" s="1"/>
  <c r="AL205" i="1" s="1"/>
  <c r="BA205" i="1" s="1"/>
  <c r="AL232" i="1" s="1"/>
  <c r="BA232" i="1" s="1"/>
  <c r="AL259" i="1" s="1"/>
  <c r="BA259" i="1" s="1"/>
  <c r="AL286" i="1" s="1"/>
  <c r="BA286" i="1" s="1"/>
  <c r="AL313" i="1" s="1"/>
  <c r="BA313" i="1" s="1"/>
  <c r="AL340" i="1" s="1"/>
  <c r="BA340" i="1" s="1"/>
  <c r="AL367" i="1" s="1"/>
  <c r="BA367" i="1" s="1"/>
  <c r="AL394" i="1" s="1"/>
  <c r="BA394" i="1" s="1"/>
  <c r="AL421" i="1" s="1"/>
  <c r="BA421" i="1" s="1"/>
  <c r="AL448" i="1" s="1"/>
  <c r="BA448" i="1" s="1"/>
  <c r="AL475" i="1" s="1"/>
  <c r="BA475" i="1" s="1"/>
  <c r="AL502" i="1" s="1"/>
  <c r="BA502" i="1" s="1"/>
  <c r="AL529" i="1" s="1"/>
  <c r="BA529" i="1" s="1"/>
  <c r="AL556" i="1" s="1"/>
  <c r="BA556" i="1" s="1"/>
  <c r="AL583" i="1" s="1"/>
  <c r="BA583" i="1" s="1"/>
  <c r="AL610" i="1" s="1"/>
  <c r="BA610" i="1" s="1"/>
  <c r="AL637" i="1" s="1"/>
  <c r="BA637" i="1" s="1"/>
  <c r="AL664" i="1" s="1"/>
  <c r="BA664" i="1" s="1"/>
  <c r="AL691" i="1" s="1"/>
  <c r="BA691" i="1" s="1"/>
  <c r="AL718" i="1" s="1"/>
  <c r="BA718" i="1" s="1"/>
  <c r="AL745" i="1" s="1"/>
  <c r="BA745" i="1" s="1"/>
  <c r="AL772" i="1" s="1"/>
  <c r="BA772" i="1" s="1"/>
  <c r="AL799" i="1" s="1"/>
  <c r="BA799" i="1" s="1"/>
  <c r="AL826" i="1" s="1"/>
  <c r="BA826" i="1" s="1"/>
  <c r="AI16" i="1"/>
  <c r="T43" i="1" s="1"/>
  <c r="AI43" i="1" s="1"/>
  <c r="T70" i="1" s="1"/>
  <c r="AI70" i="1" s="1"/>
  <c r="T97" i="1" s="1"/>
  <c r="AI97" i="1" s="1"/>
  <c r="T124" i="1" s="1"/>
  <c r="AI124" i="1" s="1"/>
  <c r="T151" i="1" s="1"/>
  <c r="AI151" i="1" s="1"/>
  <c r="T178" i="1" s="1"/>
  <c r="AI178" i="1" s="1"/>
  <c r="T205" i="1" s="1"/>
  <c r="AI205" i="1" s="1"/>
  <c r="T232" i="1" s="1"/>
  <c r="AI232" i="1" s="1"/>
  <c r="T259" i="1" s="1"/>
  <c r="AI259" i="1" s="1"/>
  <c r="T286" i="1" s="1"/>
  <c r="AI286" i="1" s="1"/>
  <c r="T313" i="1" s="1"/>
  <c r="AI313" i="1" s="1"/>
  <c r="T340" i="1" s="1"/>
  <c r="AI340" i="1" s="1"/>
  <c r="T367" i="1" s="1"/>
  <c r="AI367" i="1" s="1"/>
  <c r="T394" i="1" s="1"/>
  <c r="AI394" i="1" s="1"/>
  <c r="T421" i="1" s="1"/>
  <c r="AI421" i="1" s="1"/>
  <c r="T448" i="1" s="1"/>
  <c r="AI448" i="1" s="1"/>
  <c r="T475" i="1" s="1"/>
  <c r="AI475" i="1" s="1"/>
  <c r="T502" i="1" s="1"/>
  <c r="AI502" i="1" s="1"/>
  <c r="T529" i="1" s="1"/>
  <c r="AI529" i="1" s="1"/>
  <c r="T556" i="1" s="1"/>
  <c r="AI556" i="1" s="1"/>
  <c r="T583" i="1" s="1"/>
  <c r="AI583" i="1" s="1"/>
  <c r="T610" i="1" s="1"/>
  <c r="AI610" i="1" s="1"/>
  <c r="T637" i="1" s="1"/>
  <c r="AI637" i="1" s="1"/>
  <c r="T664" i="1" s="1"/>
  <c r="AI664" i="1" s="1"/>
  <c r="T691" i="1" s="1"/>
  <c r="AI691" i="1" s="1"/>
  <c r="T718" i="1" s="1"/>
  <c r="AI718" i="1" s="1"/>
  <c r="T745" i="1" s="1"/>
  <c r="AI745" i="1" s="1"/>
  <c r="T772" i="1" s="1"/>
  <c r="AI772" i="1" s="1"/>
  <c r="T799" i="1" s="1"/>
  <c r="AI799" i="1" s="1"/>
  <c r="T826" i="1" s="1"/>
  <c r="AI826" i="1" s="1"/>
  <c r="S16" i="1"/>
  <c r="S854" i="1" s="1"/>
  <c r="AK883" i="1" s="1"/>
  <c r="Q16" i="1"/>
  <c r="B43" i="1" s="1"/>
  <c r="Q43" i="1" s="1"/>
  <c r="B70" i="1" s="1"/>
  <c r="Q70" i="1" s="1"/>
  <c r="B97" i="1" s="1"/>
  <c r="Q97" i="1" s="1"/>
  <c r="B124" i="1" s="1"/>
  <c r="Q124" i="1" s="1"/>
  <c r="B151" i="1" s="1"/>
  <c r="Q151" i="1" s="1"/>
  <c r="B178" i="1" s="1"/>
  <c r="Q178" i="1" s="1"/>
  <c r="B205" i="1" s="1"/>
  <c r="Q205" i="1" s="1"/>
  <c r="B232" i="1" s="1"/>
  <c r="Q232" i="1" s="1"/>
  <c r="B259" i="1" s="1"/>
  <c r="Q259" i="1" s="1"/>
  <c r="B286" i="1" s="1"/>
  <c r="Q286" i="1" s="1"/>
  <c r="B313" i="1" s="1"/>
  <c r="Q313" i="1" s="1"/>
  <c r="B340" i="1" s="1"/>
  <c r="Q340" i="1" s="1"/>
  <c r="B367" i="1" s="1"/>
  <c r="Q367" i="1" s="1"/>
  <c r="B394" i="1" s="1"/>
  <c r="Q394" i="1" s="1"/>
  <c r="B421" i="1" s="1"/>
  <c r="Q421" i="1" s="1"/>
  <c r="B448" i="1" s="1"/>
  <c r="Q448" i="1" s="1"/>
  <c r="B475" i="1" s="1"/>
  <c r="Q475" i="1" s="1"/>
  <c r="B502" i="1" s="1"/>
  <c r="Q502" i="1" s="1"/>
  <c r="B529" i="1" s="1"/>
  <c r="Q529" i="1" s="1"/>
  <c r="B556" i="1" s="1"/>
  <c r="Q556" i="1" s="1"/>
  <c r="B583" i="1" s="1"/>
  <c r="Q583" i="1" s="1"/>
  <c r="B610" i="1" s="1"/>
  <c r="Q610" i="1" s="1"/>
  <c r="B637" i="1" s="1"/>
  <c r="Q637" i="1" s="1"/>
  <c r="B664" i="1" s="1"/>
  <c r="Q664" i="1" s="1"/>
  <c r="B691" i="1" s="1"/>
  <c r="Q691" i="1" s="1"/>
  <c r="B718" i="1" s="1"/>
  <c r="Q718" i="1" s="1"/>
  <c r="B745" i="1" s="1"/>
  <c r="Q745" i="1" s="1"/>
  <c r="B772" i="1" s="1"/>
  <c r="Q772" i="1" s="1"/>
  <c r="B799" i="1" s="1"/>
  <c r="Q799" i="1" s="1"/>
  <c r="B826" i="1" s="1"/>
  <c r="Q826" i="1" s="1"/>
  <c r="CK15" i="1"/>
  <c r="BV42" i="1" s="1"/>
  <c r="CK42" i="1" s="1"/>
  <c r="BV69" i="1" s="1"/>
  <c r="CK69" i="1" s="1"/>
  <c r="BV96" i="1" s="1"/>
  <c r="CK96" i="1" s="1"/>
  <c r="BV123" i="1" s="1"/>
  <c r="CK123" i="1" s="1"/>
  <c r="BV150" i="1" s="1"/>
  <c r="CK150" i="1" s="1"/>
  <c r="BV177" i="1" s="1"/>
  <c r="CK177" i="1" s="1"/>
  <c r="BV204" i="1" s="1"/>
  <c r="CK204" i="1" s="1"/>
  <c r="BV231" i="1" s="1"/>
  <c r="CK231" i="1" s="1"/>
  <c r="BV258" i="1" s="1"/>
  <c r="CK258" i="1" s="1"/>
  <c r="BV285" i="1" s="1"/>
  <c r="CK285" i="1" s="1"/>
  <c r="BV312" i="1" s="1"/>
  <c r="CK312" i="1" s="1"/>
  <c r="BV339" i="1" s="1"/>
  <c r="CK339" i="1" s="1"/>
  <c r="BV366" i="1" s="1"/>
  <c r="CK366" i="1" s="1"/>
  <c r="BV393" i="1" s="1"/>
  <c r="CK393" i="1" s="1"/>
  <c r="BV420" i="1" s="1"/>
  <c r="CK420" i="1" s="1"/>
  <c r="BV447" i="1" s="1"/>
  <c r="CK447" i="1" s="1"/>
  <c r="BV474" i="1" s="1"/>
  <c r="CK474" i="1" s="1"/>
  <c r="BV501" i="1" s="1"/>
  <c r="CK501" i="1" s="1"/>
  <c r="BV528" i="1" s="1"/>
  <c r="CK528" i="1" s="1"/>
  <c r="BV555" i="1" s="1"/>
  <c r="CK555" i="1" s="1"/>
  <c r="BV582" i="1" s="1"/>
  <c r="CK582" i="1" s="1"/>
  <c r="BV609" i="1" s="1"/>
  <c r="CK609" i="1" s="1"/>
  <c r="BV636" i="1" s="1"/>
  <c r="CK636" i="1" s="1"/>
  <c r="BV663" i="1" s="1"/>
  <c r="CK663" i="1" s="1"/>
  <c r="BV690" i="1" s="1"/>
  <c r="CK690" i="1" s="1"/>
  <c r="BV717" i="1" s="1"/>
  <c r="CK717" i="1" s="1"/>
  <c r="BV744" i="1" s="1"/>
  <c r="CK744" i="1" s="1"/>
  <c r="BV771" i="1" s="1"/>
  <c r="CK771" i="1" s="1"/>
  <c r="BV798" i="1" s="1"/>
  <c r="CK798" i="1" s="1"/>
  <c r="BV825" i="1" s="1"/>
  <c r="CK825" i="1" s="1"/>
  <c r="BS15" i="1"/>
  <c r="BD42" i="1" s="1"/>
  <c r="BS42" i="1" s="1"/>
  <c r="BD69" i="1" s="1"/>
  <c r="BS69" i="1" s="1"/>
  <c r="BD96" i="1" s="1"/>
  <c r="BS96" i="1" s="1"/>
  <c r="BD123" i="1" s="1"/>
  <c r="BS123" i="1" s="1"/>
  <c r="BD150" i="1" s="1"/>
  <c r="BS150" i="1" s="1"/>
  <c r="BD177" i="1" s="1"/>
  <c r="BS177" i="1" s="1"/>
  <c r="BD204" i="1" s="1"/>
  <c r="BS204" i="1" s="1"/>
  <c r="BD231" i="1" s="1"/>
  <c r="BS231" i="1" s="1"/>
  <c r="BD258" i="1" s="1"/>
  <c r="BS258" i="1" s="1"/>
  <c r="BD285" i="1" s="1"/>
  <c r="BS285" i="1" s="1"/>
  <c r="BD312" i="1" s="1"/>
  <c r="BS312" i="1" s="1"/>
  <c r="BD339" i="1" s="1"/>
  <c r="BS339" i="1" s="1"/>
  <c r="BD366" i="1" s="1"/>
  <c r="BS366" i="1" s="1"/>
  <c r="BD393" i="1" s="1"/>
  <c r="BS393" i="1" s="1"/>
  <c r="BD420" i="1" s="1"/>
  <c r="BS420" i="1" s="1"/>
  <c r="BD447" i="1" s="1"/>
  <c r="BS447" i="1" s="1"/>
  <c r="BD474" i="1" s="1"/>
  <c r="BS474" i="1" s="1"/>
  <c r="BD501" i="1" s="1"/>
  <c r="BS501" i="1" s="1"/>
  <c r="BD528" i="1" s="1"/>
  <c r="BS528" i="1" s="1"/>
  <c r="BD555" i="1" s="1"/>
  <c r="BS555" i="1" s="1"/>
  <c r="BD582" i="1" s="1"/>
  <c r="BS582" i="1" s="1"/>
  <c r="BD609" i="1" s="1"/>
  <c r="BS609" i="1" s="1"/>
  <c r="BD636" i="1" s="1"/>
  <c r="BS636" i="1" s="1"/>
  <c r="BD663" i="1" s="1"/>
  <c r="BS663" i="1" s="1"/>
  <c r="BD690" i="1" s="1"/>
  <c r="BS690" i="1" s="1"/>
  <c r="BD717" i="1" s="1"/>
  <c r="BS717" i="1" s="1"/>
  <c r="BD744" i="1" s="1"/>
  <c r="BS744" i="1" s="1"/>
  <c r="BD771" i="1" s="1"/>
  <c r="BS771" i="1" s="1"/>
  <c r="BD798" i="1" s="1"/>
  <c r="BS798" i="1" s="1"/>
  <c r="BD825" i="1" s="1"/>
  <c r="BS825" i="1" s="1"/>
  <c r="BA15" i="1"/>
  <c r="AI15" i="1"/>
  <c r="T42" i="1" s="1"/>
  <c r="AI42" i="1" s="1"/>
  <c r="T69" i="1" s="1"/>
  <c r="AI69" i="1" s="1"/>
  <c r="T96" i="1" s="1"/>
  <c r="AI96" i="1" s="1"/>
  <c r="T123" i="1" s="1"/>
  <c r="AI123" i="1" s="1"/>
  <c r="T150" i="1" s="1"/>
  <c r="AI150" i="1" s="1"/>
  <c r="T177" i="1" s="1"/>
  <c r="AI177" i="1" s="1"/>
  <c r="T204" i="1" s="1"/>
  <c r="AI204" i="1" s="1"/>
  <c r="T231" i="1" s="1"/>
  <c r="AI231" i="1" s="1"/>
  <c r="T258" i="1" s="1"/>
  <c r="AI258" i="1" s="1"/>
  <c r="T285" i="1" s="1"/>
  <c r="AI285" i="1" s="1"/>
  <c r="T312" i="1" s="1"/>
  <c r="AI312" i="1" s="1"/>
  <c r="T339" i="1" s="1"/>
  <c r="AI339" i="1" s="1"/>
  <c r="T366" i="1" s="1"/>
  <c r="AI366" i="1" s="1"/>
  <c r="T393" i="1" s="1"/>
  <c r="AI393" i="1" s="1"/>
  <c r="T420" i="1" s="1"/>
  <c r="AI420" i="1" s="1"/>
  <c r="T447" i="1" s="1"/>
  <c r="AI447" i="1" s="1"/>
  <c r="T474" i="1" s="1"/>
  <c r="AI474" i="1" s="1"/>
  <c r="T501" i="1" s="1"/>
  <c r="AI501" i="1" s="1"/>
  <c r="T528" i="1" s="1"/>
  <c r="AI528" i="1" s="1"/>
  <c r="T555" i="1" s="1"/>
  <c r="AI555" i="1" s="1"/>
  <c r="T582" i="1" s="1"/>
  <c r="AI582" i="1" s="1"/>
  <c r="T609" i="1" s="1"/>
  <c r="AI609" i="1" s="1"/>
  <c r="T636" i="1" s="1"/>
  <c r="AI636" i="1" s="1"/>
  <c r="T663" i="1" s="1"/>
  <c r="AI663" i="1" s="1"/>
  <c r="T690" i="1" s="1"/>
  <c r="AI690" i="1" s="1"/>
  <c r="T717" i="1" s="1"/>
  <c r="AI717" i="1" s="1"/>
  <c r="T744" i="1" s="1"/>
  <c r="AI744" i="1" s="1"/>
  <c r="T771" i="1" s="1"/>
  <c r="AI771" i="1" s="1"/>
  <c r="T798" i="1" s="1"/>
  <c r="AI798" i="1" s="1"/>
  <c r="T825" i="1" s="1"/>
  <c r="AI825" i="1" s="1"/>
  <c r="S15" i="1"/>
  <c r="S853" i="1" s="1"/>
  <c r="AK882" i="1" s="1"/>
  <c r="Q15" i="1"/>
  <c r="B42" i="1" s="1"/>
  <c r="Q42" i="1" s="1"/>
  <c r="B69" i="1" s="1"/>
  <c r="Q69" i="1" s="1"/>
  <c r="B96" i="1" s="1"/>
  <c r="Q96" i="1" s="1"/>
  <c r="B123" i="1" s="1"/>
  <c r="Q123" i="1" s="1"/>
  <c r="B150" i="1" s="1"/>
  <c r="Q150" i="1" s="1"/>
  <c r="B177" i="1" s="1"/>
  <c r="Q177" i="1" s="1"/>
  <c r="B204" i="1" s="1"/>
  <c r="Q204" i="1" s="1"/>
  <c r="B231" i="1" s="1"/>
  <c r="Q231" i="1" s="1"/>
  <c r="B258" i="1" s="1"/>
  <c r="Q258" i="1" s="1"/>
  <c r="B285" i="1" s="1"/>
  <c r="Q285" i="1" s="1"/>
  <c r="B312" i="1" s="1"/>
  <c r="Q312" i="1" s="1"/>
  <c r="B339" i="1" s="1"/>
  <c r="Q339" i="1" s="1"/>
  <c r="B366" i="1" s="1"/>
  <c r="Q366" i="1" s="1"/>
  <c r="B393" i="1" s="1"/>
  <c r="Q393" i="1" s="1"/>
  <c r="B420" i="1" s="1"/>
  <c r="Q420" i="1" s="1"/>
  <c r="B447" i="1" s="1"/>
  <c r="Q447" i="1" s="1"/>
  <c r="B474" i="1" s="1"/>
  <c r="Q474" i="1" s="1"/>
  <c r="B501" i="1" s="1"/>
  <c r="Q501" i="1" s="1"/>
  <c r="B528" i="1" s="1"/>
  <c r="Q528" i="1" s="1"/>
  <c r="B555" i="1" s="1"/>
  <c r="Q555" i="1" s="1"/>
  <c r="B582" i="1" s="1"/>
  <c r="Q582" i="1" s="1"/>
  <c r="B609" i="1" s="1"/>
  <c r="Q609" i="1" s="1"/>
  <c r="B636" i="1" s="1"/>
  <c r="Q636" i="1" s="1"/>
  <c r="B663" i="1" s="1"/>
  <c r="Q663" i="1" s="1"/>
  <c r="B690" i="1" s="1"/>
  <c r="Q690" i="1" s="1"/>
  <c r="B717" i="1" s="1"/>
  <c r="Q717" i="1" s="1"/>
  <c r="B744" i="1" s="1"/>
  <c r="Q744" i="1" s="1"/>
  <c r="B771" i="1" s="1"/>
  <c r="Q771" i="1" s="1"/>
  <c r="B798" i="1" s="1"/>
  <c r="Q798" i="1" s="1"/>
  <c r="B825" i="1" s="1"/>
  <c r="Q825" i="1" s="1"/>
  <c r="Q14" i="1"/>
  <c r="CK13" i="1"/>
  <c r="BV40" i="1" s="1"/>
  <c r="CK40" i="1" s="1"/>
  <c r="BV67" i="1" s="1"/>
  <c r="CK67" i="1" s="1"/>
  <c r="BV94" i="1" s="1"/>
  <c r="CK94" i="1" s="1"/>
  <c r="BV121" i="1" s="1"/>
  <c r="CK121" i="1" s="1"/>
  <c r="BV148" i="1" s="1"/>
  <c r="CK148" i="1" s="1"/>
  <c r="BV175" i="1" s="1"/>
  <c r="CK175" i="1" s="1"/>
  <c r="BV202" i="1" s="1"/>
  <c r="CK202" i="1" s="1"/>
  <c r="BV229" i="1" s="1"/>
  <c r="CK229" i="1" s="1"/>
  <c r="BV256" i="1" s="1"/>
  <c r="CK256" i="1" s="1"/>
  <c r="BV283" i="1" s="1"/>
  <c r="CK283" i="1" s="1"/>
  <c r="BV310" i="1" s="1"/>
  <c r="CK310" i="1" s="1"/>
  <c r="BV337" i="1" s="1"/>
  <c r="CK337" i="1" s="1"/>
  <c r="BV364" i="1" s="1"/>
  <c r="CK364" i="1" s="1"/>
  <c r="BV391" i="1" s="1"/>
  <c r="CK391" i="1" s="1"/>
  <c r="BV418" i="1" s="1"/>
  <c r="CK418" i="1" s="1"/>
  <c r="BV445" i="1" s="1"/>
  <c r="CK445" i="1" s="1"/>
  <c r="BV472" i="1" s="1"/>
  <c r="CK472" i="1" s="1"/>
  <c r="BV499" i="1" s="1"/>
  <c r="CK499" i="1" s="1"/>
  <c r="BV526" i="1" s="1"/>
  <c r="CK526" i="1" s="1"/>
  <c r="BV553" i="1" s="1"/>
  <c r="CK553" i="1" s="1"/>
  <c r="BV580" i="1" s="1"/>
  <c r="CK580" i="1" s="1"/>
  <c r="BV607" i="1" s="1"/>
  <c r="CK607" i="1" s="1"/>
  <c r="BV634" i="1" s="1"/>
  <c r="CK634" i="1" s="1"/>
  <c r="BV661" i="1" s="1"/>
  <c r="CK661" i="1" s="1"/>
  <c r="BV688" i="1" s="1"/>
  <c r="CK688" i="1" s="1"/>
  <c r="BV715" i="1" s="1"/>
  <c r="CK715" i="1" s="1"/>
  <c r="BV742" i="1" s="1"/>
  <c r="CK742" i="1" s="1"/>
  <c r="BV769" i="1" s="1"/>
  <c r="CK769" i="1" s="1"/>
  <c r="BV796" i="1" s="1"/>
  <c r="CK796" i="1" s="1"/>
  <c r="BV823" i="1" s="1"/>
  <c r="CK823" i="1" s="1"/>
  <c r="BS13" i="1"/>
  <c r="BA13" i="1"/>
  <c r="AL40" i="1" s="1"/>
  <c r="BA40" i="1" s="1"/>
  <c r="AL67" i="1" s="1"/>
  <c r="BA67" i="1" s="1"/>
  <c r="AL94" i="1" s="1"/>
  <c r="BA94" i="1" s="1"/>
  <c r="AL121" i="1" s="1"/>
  <c r="BA121" i="1" s="1"/>
  <c r="AL148" i="1" s="1"/>
  <c r="BA148" i="1" s="1"/>
  <c r="AL175" i="1" s="1"/>
  <c r="BA175" i="1" s="1"/>
  <c r="AL202" i="1" s="1"/>
  <c r="BA202" i="1" s="1"/>
  <c r="AL229" i="1" s="1"/>
  <c r="BA229" i="1" s="1"/>
  <c r="AL256" i="1" s="1"/>
  <c r="BA256" i="1" s="1"/>
  <c r="AL283" i="1" s="1"/>
  <c r="BA283" i="1" s="1"/>
  <c r="AL310" i="1" s="1"/>
  <c r="BA310" i="1" s="1"/>
  <c r="AL337" i="1" s="1"/>
  <c r="BA337" i="1" s="1"/>
  <c r="AL364" i="1" s="1"/>
  <c r="BA364" i="1" s="1"/>
  <c r="AL391" i="1" s="1"/>
  <c r="BA391" i="1" s="1"/>
  <c r="AL418" i="1" s="1"/>
  <c r="BA418" i="1" s="1"/>
  <c r="AL445" i="1" s="1"/>
  <c r="BA445" i="1" s="1"/>
  <c r="AL472" i="1" s="1"/>
  <c r="BA472" i="1" s="1"/>
  <c r="AL499" i="1" s="1"/>
  <c r="BA499" i="1" s="1"/>
  <c r="AL526" i="1" s="1"/>
  <c r="BA526" i="1" s="1"/>
  <c r="AL553" i="1" s="1"/>
  <c r="BA553" i="1" s="1"/>
  <c r="AL580" i="1" s="1"/>
  <c r="BA580" i="1" s="1"/>
  <c r="AL607" i="1" s="1"/>
  <c r="BA607" i="1" s="1"/>
  <c r="AL634" i="1" s="1"/>
  <c r="BA634" i="1" s="1"/>
  <c r="AL661" i="1" s="1"/>
  <c r="BA661" i="1" s="1"/>
  <c r="AL688" i="1" s="1"/>
  <c r="BA688" i="1" s="1"/>
  <c r="AL715" i="1" s="1"/>
  <c r="BA715" i="1" s="1"/>
  <c r="AL742" i="1" s="1"/>
  <c r="BA742" i="1" s="1"/>
  <c r="AL769" i="1" s="1"/>
  <c r="BA769" i="1" s="1"/>
  <c r="AL796" i="1" s="1"/>
  <c r="BA796" i="1" s="1"/>
  <c r="AL823" i="1" s="1"/>
  <c r="BA823" i="1" s="1"/>
  <c r="AI13" i="1"/>
  <c r="T40" i="1" s="1"/>
  <c r="AI40" i="1" s="1"/>
  <c r="T67" i="1" s="1"/>
  <c r="AI67" i="1" s="1"/>
  <c r="T94" i="1" s="1"/>
  <c r="AI94" i="1" s="1"/>
  <c r="T121" i="1" s="1"/>
  <c r="AI121" i="1" s="1"/>
  <c r="T148" i="1" s="1"/>
  <c r="AI148" i="1" s="1"/>
  <c r="T175" i="1" s="1"/>
  <c r="AI175" i="1" s="1"/>
  <c r="T202" i="1" s="1"/>
  <c r="AI202" i="1" s="1"/>
  <c r="T229" i="1" s="1"/>
  <c r="AI229" i="1" s="1"/>
  <c r="T256" i="1" s="1"/>
  <c r="AI256" i="1" s="1"/>
  <c r="T283" i="1" s="1"/>
  <c r="AI283" i="1" s="1"/>
  <c r="T310" i="1" s="1"/>
  <c r="AI310" i="1" s="1"/>
  <c r="T337" i="1" s="1"/>
  <c r="AI337" i="1" s="1"/>
  <c r="T364" i="1" s="1"/>
  <c r="AI364" i="1" s="1"/>
  <c r="T391" i="1" s="1"/>
  <c r="AI391" i="1" s="1"/>
  <c r="T418" i="1" s="1"/>
  <c r="AI418" i="1" s="1"/>
  <c r="T445" i="1" s="1"/>
  <c r="AI445" i="1" s="1"/>
  <c r="T472" i="1" s="1"/>
  <c r="AI472" i="1" s="1"/>
  <c r="T499" i="1" s="1"/>
  <c r="AI499" i="1" s="1"/>
  <c r="T526" i="1" s="1"/>
  <c r="AI526" i="1" s="1"/>
  <c r="T553" i="1" s="1"/>
  <c r="AI553" i="1" s="1"/>
  <c r="T580" i="1" s="1"/>
  <c r="AI580" i="1" s="1"/>
  <c r="T607" i="1" s="1"/>
  <c r="AI607" i="1" s="1"/>
  <c r="T634" i="1" s="1"/>
  <c r="AI634" i="1" s="1"/>
  <c r="T661" i="1" s="1"/>
  <c r="AI661" i="1" s="1"/>
  <c r="T688" i="1" s="1"/>
  <c r="AI688" i="1" s="1"/>
  <c r="T715" i="1" s="1"/>
  <c r="AI715" i="1" s="1"/>
  <c r="T742" i="1" s="1"/>
  <c r="AI742" i="1" s="1"/>
  <c r="T769" i="1" s="1"/>
  <c r="AI769" i="1" s="1"/>
  <c r="T796" i="1" s="1"/>
  <c r="AI796" i="1" s="1"/>
  <c r="T823" i="1" s="1"/>
  <c r="AI823" i="1" s="1"/>
  <c r="S13" i="1"/>
  <c r="S851" i="1" s="1"/>
  <c r="AK880" i="1" s="1"/>
  <c r="Q13" i="1"/>
  <c r="B40" i="1" s="1"/>
  <c r="Q40" i="1" s="1"/>
  <c r="B67" i="1" s="1"/>
  <c r="Q67" i="1" s="1"/>
  <c r="B94" i="1" s="1"/>
  <c r="Q94" i="1" s="1"/>
  <c r="B121" i="1" s="1"/>
  <c r="Q121" i="1" s="1"/>
  <c r="B148" i="1" s="1"/>
  <c r="Q148" i="1" s="1"/>
  <c r="B175" i="1" s="1"/>
  <c r="Q175" i="1" s="1"/>
  <c r="B202" i="1" s="1"/>
  <c r="Q202" i="1" s="1"/>
  <c r="B229" i="1" s="1"/>
  <c r="Q229" i="1" s="1"/>
  <c r="B256" i="1" s="1"/>
  <c r="Q256" i="1" s="1"/>
  <c r="B283" i="1" s="1"/>
  <c r="Q283" i="1" s="1"/>
  <c r="B310" i="1" s="1"/>
  <c r="Q310" i="1" s="1"/>
  <c r="B337" i="1" s="1"/>
  <c r="Q337" i="1" s="1"/>
  <c r="B364" i="1" s="1"/>
  <c r="Q364" i="1" s="1"/>
  <c r="B391" i="1" s="1"/>
  <c r="Q391" i="1" s="1"/>
  <c r="B418" i="1" s="1"/>
  <c r="Q418" i="1" s="1"/>
  <c r="B445" i="1" s="1"/>
  <c r="Q445" i="1" s="1"/>
  <c r="B472" i="1" s="1"/>
  <c r="Q472" i="1" s="1"/>
  <c r="B499" i="1" s="1"/>
  <c r="Q499" i="1" s="1"/>
  <c r="B526" i="1" s="1"/>
  <c r="Q526" i="1" s="1"/>
  <c r="B553" i="1" s="1"/>
  <c r="Q553" i="1" s="1"/>
  <c r="B580" i="1" s="1"/>
  <c r="Q580" i="1" s="1"/>
  <c r="B607" i="1" s="1"/>
  <c r="Q607" i="1" s="1"/>
  <c r="B634" i="1" s="1"/>
  <c r="Q634" i="1" s="1"/>
  <c r="B661" i="1" s="1"/>
  <c r="Q661" i="1" s="1"/>
  <c r="B688" i="1" s="1"/>
  <c r="Q688" i="1" s="1"/>
  <c r="B715" i="1" s="1"/>
  <c r="Q715" i="1" s="1"/>
  <c r="B742" i="1" s="1"/>
  <c r="Q742" i="1" s="1"/>
  <c r="B769" i="1" s="1"/>
  <c r="Q769" i="1" s="1"/>
  <c r="B796" i="1" s="1"/>
  <c r="Q796" i="1" s="1"/>
  <c r="B823" i="1" s="1"/>
  <c r="Q823" i="1" s="1"/>
  <c r="CK12" i="1"/>
  <c r="BV39" i="1" s="1"/>
  <c r="CK39" i="1" s="1"/>
  <c r="BV66" i="1" s="1"/>
  <c r="CK66" i="1" s="1"/>
  <c r="BV93" i="1" s="1"/>
  <c r="CK93" i="1" s="1"/>
  <c r="BV120" i="1" s="1"/>
  <c r="CK120" i="1" s="1"/>
  <c r="BV147" i="1" s="1"/>
  <c r="CK147" i="1" s="1"/>
  <c r="BV174" i="1" s="1"/>
  <c r="CK174" i="1" s="1"/>
  <c r="BV201" i="1" s="1"/>
  <c r="CK201" i="1" s="1"/>
  <c r="BV228" i="1" s="1"/>
  <c r="CK228" i="1" s="1"/>
  <c r="BV255" i="1" s="1"/>
  <c r="CK255" i="1" s="1"/>
  <c r="BV282" i="1" s="1"/>
  <c r="CK282" i="1" s="1"/>
  <c r="BV309" i="1" s="1"/>
  <c r="CK309" i="1" s="1"/>
  <c r="BV336" i="1" s="1"/>
  <c r="CK336" i="1" s="1"/>
  <c r="BV363" i="1" s="1"/>
  <c r="CK363" i="1" s="1"/>
  <c r="BV390" i="1" s="1"/>
  <c r="CK390" i="1" s="1"/>
  <c r="BV417" i="1" s="1"/>
  <c r="CK417" i="1" s="1"/>
  <c r="BV444" i="1" s="1"/>
  <c r="CK444" i="1" s="1"/>
  <c r="BV471" i="1" s="1"/>
  <c r="CK471" i="1" s="1"/>
  <c r="BV498" i="1" s="1"/>
  <c r="CK498" i="1" s="1"/>
  <c r="BV525" i="1" s="1"/>
  <c r="CK525" i="1" s="1"/>
  <c r="BV552" i="1" s="1"/>
  <c r="CK552" i="1" s="1"/>
  <c r="BV579" i="1" s="1"/>
  <c r="CK579" i="1" s="1"/>
  <c r="BV606" i="1" s="1"/>
  <c r="CK606" i="1" s="1"/>
  <c r="BV633" i="1" s="1"/>
  <c r="CK633" i="1" s="1"/>
  <c r="BV660" i="1" s="1"/>
  <c r="CK660" i="1" s="1"/>
  <c r="BV687" i="1" s="1"/>
  <c r="CK687" i="1" s="1"/>
  <c r="BV714" i="1" s="1"/>
  <c r="CK714" i="1" s="1"/>
  <c r="BV741" i="1" s="1"/>
  <c r="CK741" i="1" s="1"/>
  <c r="BV768" i="1" s="1"/>
  <c r="CK768" i="1" s="1"/>
  <c r="BV795" i="1" s="1"/>
  <c r="CK795" i="1" s="1"/>
  <c r="BV822" i="1" s="1"/>
  <c r="CK822" i="1" s="1"/>
  <c r="BS12" i="1"/>
  <c r="BD39" i="1" s="1"/>
  <c r="BS39" i="1" s="1"/>
  <c r="BD66" i="1" s="1"/>
  <c r="BS66" i="1" s="1"/>
  <c r="BD93" i="1" s="1"/>
  <c r="BS93" i="1" s="1"/>
  <c r="BD120" i="1" s="1"/>
  <c r="BS120" i="1" s="1"/>
  <c r="BD147" i="1" s="1"/>
  <c r="BS147" i="1" s="1"/>
  <c r="BD174" i="1" s="1"/>
  <c r="BS174" i="1" s="1"/>
  <c r="BD201" i="1" s="1"/>
  <c r="BS201" i="1" s="1"/>
  <c r="BD228" i="1" s="1"/>
  <c r="BS228" i="1" s="1"/>
  <c r="BD255" i="1" s="1"/>
  <c r="BS255" i="1" s="1"/>
  <c r="BD282" i="1" s="1"/>
  <c r="BS282" i="1" s="1"/>
  <c r="BD309" i="1" s="1"/>
  <c r="BS309" i="1" s="1"/>
  <c r="BD336" i="1" s="1"/>
  <c r="BS336" i="1" s="1"/>
  <c r="BD363" i="1" s="1"/>
  <c r="BS363" i="1" s="1"/>
  <c r="BD390" i="1" s="1"/>
  <c r="BS390" i="1" s="1"/>
  <c r="BD417" i="1" s="1"/>
  <c r="BS417" i="1" s="1"/>
  <c r="BD444" i="1" s="1"/>
  <c r="BS444" i="1" s="1"/>
  <c r="BD471" i="1" s="1"/>
  <c r="BS471" i="1" s="1"/>
  <c r="BD498" i="1" s="1"/>
  <c r="BS498" i="1" s="1"/>
  <c r="BD525" i="1" s="1"/>
  <c r="BS525" i="1" s="1"/>
  <c r="BD552" i="1" s="1"/>
  <c r="BS552" i="1" s="1"/>
  <c r="BD579" i="1" s="1"/>
  <c r="BS579" i="1" s="1"/>
  <c r="BD606" i="1" s="1"/>
  <c r="BS606" i="1" s="1"/>
  <c r="BD633" i="1" s="1"/>
  <c r="BS633" i="1" s="1"/>
  <c r="BD660" i="1" s="1"/>
  <c r="BS660" i="1" s="1"/>
  <c r="BD687" i="1" s="1"/>
  <c r="BS687" i="1" s="1"/>
  <c r="BD714" i="1" s="1"/>
  <c r="BS714" i="1" s="1"/>
  <c r="BD741" i="1" s="1"/>
  <c r="BS741" i="1" s="1"/>
  <c r="BD768" i="1" s="1"/>
  <c r="BS768" i="1" s="1"/>
  <c r="BD795" i="1" s="1"/>
  <c r="BS795" i="1" s="1"/>
  <c r="BD822" i="1" s="1"/>
  <c r="BS822" i="1" s="1"/>
  <c r="BA12" i="1"/>
  <c r="AI12" i="1"/>
  <c r="T39" i="1" s="1"/>
  <c r="AI39" i="1" s="1"/>
  <c r="T66" i="1" s="1"/>
  <c r="AI66" i="1" s="1"/>
  <c r="T93" i="1" s="1"/>
  <c r="AI93" i="1" s="1"/>
  <c r="T120" i="1" s="1"/>
  <c r="AI120" i="1" s="1"/>
  <c r="T147" i="1" s="1"/>
  <c r="AI147" i="1" s="1"/>
  <c r="T174" i="1" s="1"/>
  <c r="AI174" i="1" s="1"/>
  <c r="T201" i="1" s="1"/>
  <c r="AI201" i="1" s="1"/>
  <c r="T228" i="1" s="1"/>
  <c r="AI228" i="1" s="1"/>
  <c r="T255" i="1" s="1"/>
  <c r="AI255" i="1" s="1"/>
  <c r="T282" i="1" s="1"/>
  <c r="AI282" i="1" s="1"/>
  <c r="T309" i="1" s="1"/>
  <c r="AI309" i="1" s="1"/>
  <c r="T336" i="1" s="1"/>
  <c r="AI336" i="1" s="1"/>
  <c r="T363" i="1" s="1"/>
  <c r="AI363" i="1" s="1"/>
  <c r="T390" i="1" s="1"/>
  <c r="AI390" i="1" s="1"/>
  <c r="T417" i="1" s="1"/>
  <c r="AI417" i="1" s="1"/>
  <c r="T444" i="1" s="1"/>
  <c r="AI444" i="1" s="1"/>
  <c r="T471" i="1" s="1"/>
  <c r="AI471" i="1" s="1"/>
  <c r="T498" i="1" s="1"/>
  <c r="AI498" i="1" s="1"/>
  <c r="T525" i="1" s="1"/>
  <c r="AI525" i="1" s="1"/>
  <c r="T552" i="1" s="1"/>
  <c r="AI552" i="1" s="1"/>
  <c r="T579" i="1" s="1"/>
  <c r="AI579" i="1" s="1"/>
  <c r="T606" i="1" s="1"/>
  <c r="AI606" i="1" s="1"/>
  <c r="T633" i="1" s="1"/>
  <c r="AI633" i="1" s="1"/>
  <c r="T660" i="1" s="1"/>
  <c r="AI660" i="1" s="1"/>
  <c r="T687" i="1" s="1"/>
  <c r="AI687" i="1" s="1"/>
  <c r="T714" i="1" s="1"/>
  <c r="AI714" i="1" s="1"/>
  <c r="T741" i="1" s="1"/>
  <c r="AI741" i="1" s="1"/>
  <c r="T768" i="1" s="1"/>
  <c r="AI768" i="1" s="1"/>
  <c r="T795" i="1" s="1"/>
  <c r="AI795" i="1" s="1"/>
  <c r="T822" i="1" s="1"/>
  <c r="AI822" i="1" s="1"/>
  <c r="S12" i="1"/>
  <c r="S850" i="1" s="1"/>
  <c r="AK879" i="1" s="1"/>
  <c r="Q12" i="1"/>
  <c r="B39" i="1" s="1"/>
  <c r="Q39" i="1" s="1"/>
  <c r="B66" i="1" s="1"/>
  <c r="Q66" i="1" s="1"/>
  <c r="B93" i="1" s="1"/>
  <c r="Q93" i="1" s="1"/>
  <c r="B120" i="1" s="1"/>
  <c r="Q120" i="1" s="1"/>
  <c r="B147" i="1" s="1"/>
  <c r="Q147" i="1" s="1"/>
  <c r="B174" i="1" s="1"/>
  <c r="Q174" i="1" s="1"/>
  <c r="B201" i="1" s="1"/>
  <c r="Q201" i="1" s="1"/>
  <c r="B228" i="1" s="1"/>
  <c r="Q228" i="1" s="1"/>
  <c r="B255" i="1" s="1"/>
  <c r="Q255" i="1" s="1"/>
  <c r="B282" i="1" s="1"/>
  <c r="Q282" i="1" s="1"/>
  <c r="B309" i="1" s="1"/>
  <c r="Q309" i="1" s="1"/>
  <c r="B336" i="1" s="1"/>
  <c r="Q336" i="1" s="1"/>
  <c r="B363" i="1" s="1"/>
  <c r="Q363" i="1" s="1"/>
  <c r="B390" i="1" s="1"/>
  <c r="Q390" i="1" s="1"/>
  <c r="B417" i="1" s="1"/>
  <c r="Q417" i="1" s="1"/>
  <c r="B444" i="1" s="1"/>
  <c r="Q444" i="1" s="1"/>
  <c r="B471" i="1" s="1"/>
  <c r="Q471" i="1" s="1"/>
  <c r="B498" i="1" s="1"/>
  <c r="Q498" i="1" s="1"/>
  <c r="B525" i="1" s="1"/>
  <c r="Q525" i="1" s="1"/>
  <c r="B552" i="1" s="1"/>
  <c r="Q552" i="1" s="1"/>
  <c r="B579" i="1" s="1"/>
  <c r="Q579" i="1" s="1"/>
  <c r="B606" i="1" s="1"/>
  <c r="Q606" i="1" s="1"/>
  <c r="B633" i="1" s="1"/>
  <c r="Q633" i="1" s="1"/>
  <c r="B660" i="1" s="1"/>
  <c r="Q660" i="1" s="1"/>
  <c r="B687" i="1" s="1"/>
  <c r="Q687" i="1" s="1"/>
  <c r="B714" i="1" s="1"/>
  <c r="Q714" i="1" s="1"/>
  <c r="B741" i="1" s="1"/>
  <c r="Q741" i="1" s="1"/>
  <c r="B768" i="1" s="1"/>
  <c r="Q768" i="1" s="1"/>
  <c r="B795" i="1" s="1"/>
  <c r="Q795" i="1" s="1"/>
  <c r="B822" i="1" s="1"/>
  <c r="Q822" i="1" s="1"/>
  <c r="CK11" i="1"/>
  <c r="BV38" i="1" s="1"/>
  <c r="CK38" i="1" s="1"/>
  <c r="BV65" i="1" s="1"/>
  <c r="CK65" i="1" s="1"/>
  <c r="BV92" i="1" s="1"/>
  <c r="CK92" i="1" s="1"/>
  <c r="BV119" i="1" s="1"/>
  <c r="CK119" i="1" s="1"/>
  <c r="BV146" i="1" s="1"/>
  <c r="CK146" i="1" s="1"/>
  <c r="BV173" i="1" s="1"/>
  <c r="CK173" i="1" s="1"/>
  <c r="BV200" i="1" s="1"/>
  <c r="CK200" i="1" s="1"/>
  <c r="BV227" i="1" s="1"/>
  <c r="CK227" i="1" s="1"/>
  <c r="BV254" i="1" s="1"/>
  <c r="CK254" i="1" s="1"/>
  <c r="BV281" i="1" s="1"/>
  <c r="CK281" i="1" s="1"/>
  <c r="BV308" i="1" s="1"/>
  <c r="CK308" i="1" s="1"/>
  <c r="BV335" i="1" s="1"/>
  <c r="CK335" i="1" s="1"/>
  <c r="BV362" i="1" s="1"/>
  <c r="CK362" i="1" s="1"/>
  <c r="BV389" i="1" s="1"/>
  <c r="CK389" i="1" s="1"/>
  <c r="BV416" i="1" s="1"/>
  <c r="CK416" i="1" s="1"/>
  <c r="BV443" i="1" s="1"/>
  <c r="CK443" i="1" s="1"/>
  <c r="BV470" i="1" s="1"/>
  <c r="CK470" i="1" s="1"/>
  <c r="BV497" i="1" s="1"/>
  <c r="CK497" i="1" s="1"/>
  <c r="BV524" i="1" s="1"/>
  <c r="CK524" i="1" s="1"/>
  <c r="BV551" i="1" s="1"/>
  <c r="CK551" i="1" s="1"/>
  <c r="BV578" i="1" s="1"/>
  <c r="CK578" i="1" s="1"/>
  <c r="BV605" i="1" s="1"/>
  <c r="CK605" i="1" s="1"/>
  <c r="BV632" i="1" s="1"/>
  <c r="CK632" i="1" s="1"/>
  <c r="BV659" i="1" s="1"/>
  <c r="CK659" i="1" s="1"/>
  <c r="BV686" i="1" s="1"/>
  <c r="CK686" i="1" s="1"/>
  <c r="BV713" i="1" s="1"/>
  <c r="CK713" i="1" s="1"/>
  <c r="BV740" i="1" s="1"/>
  <c r="CK740" i="1" s="1"/>
  <c r="BV767" i="1" s="1"/>
  <c r="CK767" i="1" s="1"/>
  <c r="BV794" i="1" s="1"/>
  <c r="CK794" i="1" s="1"/>
  <c r="BV821" i="1" s="1"/>
  <c r="CK821" i="1" s="1"/>
  <c r="BS11" i="1"/>
  <c r="BA11" i="1"/>
  <c r="AI11" i="1"/>
  <c r="T38" i="1" s="1"/>
  <c r="AI38" i="1" s="1"/>
  <c r="T65" i="1" s="1"/>
  <c r="AI65" i="1" s="1"/>
  <c r="T92" i="1" s="1"/>
  <c r="AI92" i="1" s="1"/>
  <c r="T119" i="1" s="1"/>
  <c r="AI119" i="1" s="1"/>
  <c r="T146" i="1" s="1"/>
  <c r="AI146" i="1" s="1"/>
  <c r="T173" i="1" s="1"/>
  <c r="AI173" i="1" s="1"/>
  <c r="T200" i="1" s="1"/>
  <c r="AI200" i="1" s="1"/>
  <c r="T227" i="1" s="1"/>
  <c r="AI227" i="1" s="1"/>
  <c r="T254" i="1" s="1"/>
  <c r="AI254" i="1" s="1"/>
  <c r="T281" i="1" s="1"/>
  <c r="AI281" i="1" s="1"/>
  <c r="T308" i="1" s="1"/>
  <c r="AI308" i="1" s="1"/>
  <c r="T335" i="1" s="1"/>
  <c r="AI335" i="1" s="1"/>
  <c r="T362" i="1" s="1"/>
  <c r="AI362" i="1" s="1"/>
  <c r="T389" i="1" s="1"/>
  <c r="AI389" i="1" s="1"/>
  <c r="T416" i="1" s="1"/>
  <c r="AI416" i="1" s="1"/>
  <c r="T443" i="1" s="1"/>
  <c r="AI443" i="1" s="1"/>
  <c r="T470" i="1" s="1"/>
  <c r="AI470" i="1" s="1"/>
  <c r="T497" i="1" s="1"/>
  <c r="AI497" i="1" s="1"/>
  <c r="T524" i="1" s="1"/>
  <c r="AI524" i="1" s="1"/>
  <c r="T551" i="1" s="1"/>
  <c r="AI551" i="1" s="1"/>
  <c r="T578" i="1" s="1"/>
  <c r="AI578" i="1" s="1"/>
  <c r="T605" i="1" s="1"/>
  <c r="AI605" i="1" s="1"/>
  <c r="T632" i="1" s="1"/>
  <c r="AI632" i="1" s="1"/>
  <c r="T659" i="1" s="1"/>
  <c r="AI659" i="1" s="1"/>
  <c r="T686" i="1" s="1"/>
  <c r="AI686" i="1" s="1"/>
  <c r="T713" i="1" s="1"/>
  <c r="AI713" i="1" s="1"/>
  <c r="T740" i="1" s="1"/>
  <c r="AI740" i="1" s="1"/>
  <c r="T767" i="1" s="1"/>
  <c r="AI767" i="1" s="1"/>
  <c r="T794" i="1" s="1"/>
  <c r="AI794" i="1" s="1"/>
  <c r="T821" i="1" s="1"/>
  <c r="AI821" i="1" s="1"/>
  <c r="S11" i="1"/>
  <c r="S849" i="1" s="1"/>
  <c r="AK878" i="1" s="1"/>
  <c r="Q11" i="1"/>
  <c r="B38" i="1" s="1"/>
  <c r="Q38" i="1" s="1"/>
  <c r="B65" i="1" s="1"/>
  <c r="Q65" i="1" s="1"/>
  <c r="B92" i="1" s="1"/>
  <c r="Q92" i="1" s="1"/>
  <c r="B119" i="1" s="1"/>
  <c r="Q119" i="1" s="1"/>
  <c r="B146" i="1" s="1"/>
  <c r="Q146" i="1" s="1"/>
  <c r="B173" i="1" s="1"/>
  <c r="Q173" i="1" s="1"/>
  <c r="B200" i="1" s="1"/>
  <c r="Q200" i="1" s="1"/>
  <c r="B227" i="1" s="1"/>
  <c r="Q227" i="1" s="1"/>
  <c r="B254" i="1" s="1"/>
  <c r="Q254" i="1" s="1"/>
  <c r="B281" i="1" s="1"/>
  <c r="Q281" i="1" s="1"/>
  <c r="B308" i="1" s="1"/>
  <c r="Q308" i="1" s="1"/>
  <c r="B335" i="1" s="1"/>
  <c r="Q335" i="1" s="1"/>
  <c r="B362" i="1" s="1"/>
  <c r="Q362" i="1" s="1"/>
  <c r="B389" i="1" s="1"/>
  <c r="Q389" i="1" s="1"/>
  <c r="B416" i="1" s="1"/>
  <c r="Q416" i="1" s="1"/>
  <c r="B443" i="1" s="1"/>
  <c r="Q443" i="1" s="1"/>
  <c r="B470" i="1" s="1"/>
  <c r="Q470" i="1" s="1"/>
  <c r="B497" i="1" s="1"/>
  <c r="Q497" i="1" s="1"/>
  <c r="B524" i="1" s="1"/>
  <c r="Q524" i="1" s="1"/>
  <c r="B551" i="1" s="1"/>
  <c r="Q551" i="1" s="1"/>
  <c r="B578" i="1" s="1"/>
  <c r="Q578" i="1" s="1"/>
  <c r="B605" i="1" s="1"/>
  <c r="Q605" i="1" s="1"/>
  <c r="B632" i="1" s="1"/>
  <c r="Q632" i="1" s="1"/>
  <c r="B659" i="1" s="1"/>
  <c r="Q659" i="1" s="1"/>
  <c r="B686" i="1" s="1"/>
  <c r="Q686" i="1" s="1"/>
  <c r="B713" i="1" s="1"/>
  <c r="Q713" i="1" s="1"/>
  <c r="B740" i="1" s="1"/>
  <c r="Q740" i="1" s="1"/>
  <c r="B767" i="1" s="1"/>
  <c r="Q767" i="1" s="1"/>
  <c r="B794" i="1" s="1"/>
  <c r="Q794" i="1" s="1"/>
  <c r="B821" i="1" s="1"/>
  <c r="Q821" i="1" s="1"/>
  <c r="CK10" i="1"/>
  <c r="BS10" i="1"/>
  <c r="BD37" i="1" s="1"/>
  <c r="BS37" i="1" s="1"/>
  <c r="BD64" i="1" s="1"/>
  <c r="BS64" i="1" s="1"/>
  <c r="BD91" i="1" s="1"/>
  <c r="BS91" i="1" s="1"/>
  <c r="BD118" i="1" s="1"/>
  <c r="BS118" i="1" s="1"/>
  <c r="BD145" i="1" s="1"/>
  <c r="BS145" i="1" s="1"/>
  <c r="BD172" i="1" s="1"/>
  <c r="BS172" i="1" s="1"/>
  <c r="BD199" i="1" s="1"/>
  <c r="BS199" i="1" s="1"/>
  <c r="BD226" i="1" s="1"/>
  <c r="BS226" i="1" s="1"/>
  <c r="BD253" i="1" s="1"/>
  <c r="BS253" i="1" s="1"/>
  <c r="BD280" i="1" s="1"/>
  <c r="BS280" i="1" s="1"/>
  <c r="BD307" i="1" s="1"/>
  <c r="BS307" i="1" s="1"/>
  <c r="BD334" i="1" s="1"/>
  <c r="BS334" i="1" s="1"/>
  <c r="BD361" i="1" s="1"/>
  <c r="BS361" i="1" s="1"/>
  <c r="BD388" i="1" s="1"/>
  <c r="BS388" i="1" s="1"/>
  <c r="BD415" i="1" s="1"/>
  <c r="BS415" i="1" s="1"/>
  <c r="BD442" i="1" s="1"/>
  <c r="BS442" i="1" s="1"/>
  <c r="BD469" i="1" s="1"/>
  <c r="BS469" i="1" s="1"/>
  <c r="BD496" i="1" s="1"/>
  <c r="BS496" i="1" s="1"/>
  <c r="BD523" i="1" s="1"/>
  <c r="BS523" i="1" s="1"/>
  <c r="BD550" i="1" s="1"/>
  <c r="BS550" i="1" s="1"/>
  <c r="BD577" i="1" s="1"/>
  <c r="BS577" i="1" s="1"/>
  <c r="BD604" i="1" s="1"/>
  <c r="BS604" i="1" s="1"/>
  <c r="BD631" i="1" s="1"/>
  <c r="BS631" i="1" s="1"/>
  <c r="BD658" i="1" s="1"/>
  <c r="BS658" i="1" s="1"/>
  <c r="BD685" i="1" s="1"/>
  <c r="BS685" i="1" s="1"/>
  <c r="BD712" i="1" s="1"/>
  <c r="BS712" i="1" s="1"/>
  <c r="BD739" i="1" s="1"/>
  <c r="BS739" i="1" s="1"/>
  <c r="BD766" i="1" s="1"/>
  <c r="BS766" i="1" s="1"/>
  <c r="BD793" i="1" s="1"/>
  <c r="BS793" i="1" s="1"/>
  <c r="BD820" i="1" s="1"/>
  <c r="BS820" i="1" s="1"/>
  <c r="BA10" i="1"/>
  <c r="AL37" i="1" s="1"/>
  <c r="BA37" i="1" s="1"/>
  <c r="AL64" i="1" s="1"/>
  <c r="BA64" i="1" s="1"/>
  <c r="AL91" i="1" s="1"/>
  <c r="BA91" i="1" s="1"/>
  <c r="AL118" i="1" s="1"/>
  <c r="BA118" i="1" s="1"/>
  <c r="AL145" i="1" s="1"/>
  <c r="BA145" i="1" s="1"/>
  <c r="AL172" i="1" s="1"/>
  <c r="BA172" i="1" s="1"/>
  <c r="AL199" i="1" s="1"/>
  <c r="BA199" i="1" s="1"/>
  <c r="AL226" i="1" s="1"/>
  <c r="BA226" i="1" s="1"/>
  <c r="AL253" i="1" s="1"/>
  <c r="BA253" i="1" s="1"/>
  <c r="AL280" i="1" s="1"/>
  <c r="BA280" i="1" s="1"/>
  <c r="AL307" i="1" s="1"/>
  <c r="BA307" i="1" s="1"/>
  <c r="AL334" i="1" s="1"/>
  <c r="BA334" i="1" s="1"/>
  <c r="AL361" i="1" s="1"/>
  <c r="BA361" i="1" s="1"/>
  <c r="AL388" i="1" s="1"/>
  <c r="BA388" i="1" s="1"/>
  <c r="AL415" i="1" s="1"/>
  <c r="BA415" i="1" s="1"/>
  <c r="AL442" i="1" s="1"/>
  <c r="BA442" i="1" s="1"/>
  <c r="AL469" i="1" s="1"/>
  <c r="BA469" i="1" s="1"/>
  <c r="AL496" i="1" s="1"/>
  <c r="BA496" i="1" s="1"/>
  <c r="AL523" i="1" s="1"/>
  <c r="BA523" i="1" s="1"/>
  <c r="AL550" i="1" s="1"/>
  <c r="BA550" i="1" s="1"/>
  <c r="AL577" i="1" s="1"/>
  <c r="BA577" i="1" s="1"/>
  <c r="AL604" i="1" s="1"/>
  <c r="BA604" i="1" s="1"/>
  <c r="AL631" i="1" s="1"/>
  <c r="BA631" i="1" s="1"/>
  <c r="AL658" i="1" s="1"/>
  <c r="BA658" i="1" s="1"/>
  <c r="AL685" i="1" s="1"/>
  <c r="BA685" i="1" s="1"/>
  <c r="AL712" i="1" s="1"/>
  <c r="BA712" i="1" s="1"/>
  <c r="AL739" i="1" s="1"/>
  <c r="BA739" i="1" s="1"/>
  <c r="AL766" i="1" s="1"/>
  <c r="BA766" i="1" s="1"/>
  <c r="AL793" i="1" s="1"/>
  <c r="BA793" i="1" s="1"/>
  <c r="AL820" i="1" s="1"/>
  <c r="BA820" i="1" s="1"/>
  <c r="AI10" i="1"/>
  <c r="T37" i="1" s="1"/>
  <c r="AI37" i="1" s="1"/>
  <c r="T64" i="1" s="1"/>
  <c r="AI64" i="1" s="1"/>
  <c r="T91" i="1" s="1"/>
  <c r="AI91" i="1" s="1"/>
  <c r="T118" i="1" s="1"/>
  <c r="AI118" i="1" s="1"/>
  <c r="T145" i="1" s="1"/>
  <c r="AI145" i="1" s="1"/>
  <c r="T172" i="1" s="1"/>
  <c r="AI172" i="1" s="1"/>
  <c r="T199" i="1" s="1"/>
  <c r="AI199" i="1" s="1"/>
  <c r="T226" i="1" s="1"/>
  <c r="AI226" i="1" s="1"/>
  <c r="T253" i="1" s="1"/>
  <c r="AI253" i="1" s="1"/>
  <c r="T280" i="1" s="1"/>
  <c r="AI280" i="1" s="1"/>
  <c r="T307" i="1" s="1"/>
  <c r="AI307" i="1" s="1"/>
  <c r="T334" i="1" s="1"/>
  <c r="AI334" i="1" s="1"/>
  <c r="T361" i="1" s="1"/>
  <c r="AI361" i="1" s="1"/>
  <c r="T388" i="1" s="1"/>
  <c r="AI388" i="1" s="1"/>
  <c r="T415" i="1" s="1"/>
  <c r="AI415" i="1" s="1"/>
  <c r="T442" i="1" s="1"/>
  <c r="AI442" i="1" s="1"/>
  <c r="T469" i="1" s="1"/>
  <c r="AI469" i="1" s="1"/>
  <c r="T496" i="1" s="1"/>
  <c r="AI496" i="1" s="1"/>
  <c r="T523" i="1" s="1"/>
  <c r="AI523" i="1" s="1"/>
  <c r="T550" i="1" s="1"/>
  <c r="AI550" i="1" s="1"/>
  <c r="T577" i="1" s="1"/>
  <c r="AI577" i="1" s="1"/>
  <c r="T604" i="1" s="1"/>
  <c r="AI604" i="1" s="1"/>
  <c r="T631" i="1" s="1"/>
  <c r="AI631" i="1" s="1"/>
  <c r="T658" i="1" s="1"/>
  <c r="AI658" i="1" s="1"/>
  <c r="T685" i="1" s="1"/>
  <c r="AI685" i="1" s="1"/>
  <c r="T712" i="1" s="1"/>
  <c r="AI712" i="1" s="1"/>
  <c r="T739" i="1" s="1"/>
  <c r="AI739" i="1" s="1"/>
  <c r="T766" i="1" s="1"/>
  <c r="AI766" i="1" s="1"/>
  <c r="T793" i="1" s="1"/>
  <c r="AI793" i="1" s="1"/>
  <c r="T820" i="1" s="1"/>
  <c r="AI820" i="1" s="1"/>
  <c r="S10" i="1"/>
  <c r="S848" i="1" s="1"/>
  <c r="AK877" i="1" s="1"/>
  <c r="Q10" i="1"/>
  <c r="B37" i="1" s="1"/>
  <c r="Q37" i="1" s="1"/>
  <c r="B64" i="1" s="1"/>
  <c r="Q64" i="1" s="1"/>
  <c r="B91" i="1" s="1"/>
  <c r="Q91" i="1" s="1"/>
  <c r="B118" i="1" s="1"/>
  <c r="Q118" i="1" s="1"/>
  <c r="B145" i="1" s="1"/>
  <c r="Q145" i="1" s="1"/>
  <c r="B172" i="1" s="1"/>
  <c r="Q172" i="1" s="1"/>
  <c r="B199" i="1" s="1"/>
  <c r="Q199" i="1" s="1"/>
  <c r="B226" i="1" s="1"/>
  <c r="Q226" i="1" s="1"/>
  <c r="B253" i="1" s="1"/>
  <c r="Q253" i="1" s="1"/>
  <c r="B280" i="1" s="1"/>
  <c r="Q280" i="1" s="1"/>
  <c r="B307" i="1" s="1"/>
  <c r="Q307" i="1" s="1"/>
  <c r="B334" i="1" s="1"/>
  <c r="Q334" i="1" s="1"/>
  <c r="B361" i="1" s="1"/>
  <c r="Q361" i="1" s="1"/>
  <c r="B388" i="1" s="1"/>
  <c r="Q388" i="1" s="1"/>
  <c r="B415" i="1" s="1"/>
  <c r="Q415" i="1" s="1"/>
  <c r="B442" i="1" s="1"/>
  <c r="Q442" i="1" s="1"/>
  <c r="B469" i="1" s="1"/>
  <c r="Q469" i="1" s="1"/>
  <c r="B496" i="1" s="1"/>
  <c r="Q496" i="1" s="1"/>
  <c r="B523" i="1" s="1"/>
  <c r="Q523" i="1" s="1"/>
  <c r="B550" i="1" s="1"/>
  <c r="Q550" i="1" s="1"/>
  <c r="B577" i="1" s="1"/>
  <c r="Q577" i="1" s="1"/>
  <c r="B604" i="1" s="1"/>
  <c r="Q604" i="1" s="1"/>
  <c r="B631" i="1" s="1"/>
  <c r="Q631" i="1" s="1"/>
  <c r="B658" i="1" s="1"/>
  <c r="Q658" i="1" s="1"/>
  <c r="B685" i="1" s="1"/>
  <c r="Q685" i="1" s="1"/>
  <c r="B712" i="1" s="1"/>
  <c r="Q712" i="1" s="1"/>
  <c r="B739" i="1" s="1"/>
  <c r="Q739" i="1" s="1"/>
  <c r="B766" i="1" s="1"/>
  <c r="Q766" i="1" s="1"/>
  <c r="B793" i="1" s="1"/>
  <c r="Q793" i="1" s="1"/>
  <c r="B820" i="1" s="1"/>
  <c r="Q820" i="1" s="1"/>
  <c r="CK9" i="1"/>
  <c r="BS9" i="1"/>
  <c r="BD36" i="1" s="1"/>
  <c r="BS36" i="1" s="1"/>
  <c r="BD63" i="1" s="1"/>
  <c r="BS63" i="1" s="1"/>
  <c r="BD90" i="1" s="1"/>
  <c r="BS90" i="1" s="1"/>
  <c r="BD117" i="1" s="1"/>
  <c r="BS117" i="1" s="1"/>
  <c r="BD144" i="1" s="1"/>
  <c r="BS144" i="1" s="1"/>
  <c r="BD171" i="1" s="1"/>
  <c r="BS171" i="1" s="1"/>
  <c r="BD198" i="1" s="1"/>
  <c r="BS198" i="1" s="1"/>
  <c r="BD225" i="1" s="1"/>
  <c r="BS225" i="1" s="1"/>
  <c r="BD252" i="1" s="1"/>
  <c r="BS252" i="1" s="1"/>
  <c r="BD279" i="1" s="1"/>
  <c r="BS279" i="1" s="1"/>
  <c r="BD306" i="1" s="1"/>
  <c r="BS306" i="1" s="1"/>
  <c r="BD333" i="1" s="1"/>
  <c r="BS333" i="1" s="1"/>
  <c r="BD360" i="1" s="1"/>
  <c r="BS360" i="1" s="1"/>
  <c r="BD387" i="1" s="1"/>
  <c r="BS387" i="1" s="1"/>
  <c r="BD414" i="1" s="1"/>
  <c r="BS414" i="1" s="1"/>
  <c r="BD441" i="1" s="1"/>
  <c r="BS441" i="1" s="1"/>
  <c r="BD468" i="1" s="1"/>
  <c r="BS468" i="1" s="1"/>
  <c r="BD495" i="1" s="1"/>
  <c r="BS495" i="1" s="1"/>
  <c r="BD522" i="1" s="1"/>
  <c r="BS522" i="1" s="1"/>
  <c r="BD549" i="1" s="1"/>
  <c r="BS549" i="1" s="1"/>
  <c r="BD576" i="1" s="1"/>
  <c r="BS576" i="1" s="1"/>
  <c r="BD603" i="1" s="1"/>
  <c r="BS603" i="1" s="1"/>
  <c r="BD630" i="1" s="1"/>
  <c r="BS630" i="1" s="1"/>
  <c r="BD657" i="1" s="1"/>
  <c r="BS657" i="1" s="1"/>
  <c r="BD684" i="1" s="1"/>
  <c r="BS684" i="1" s="1"/>
  <c r="BD711" i="1" s="1"/>
  <c r="BS711" i="1" s="1"/>
  <c r="BD738" i="1" s="1"/>
  <c r="BS738" i="1" s="1"/>
  <c r="BD765" i="1" s="1"/>
  <c r="BS765" i="1" s="1"/>
  <c r="BD792" i="1" s="1"/>
  <c r="BS792" i="1" s="1"/>
  <c r="BD819" i="1" s="1"/>
  <c r="BS819" i="1" s="1"/>
  <c r="BA9" i="1"/>
  <c r="AL36" i="1" s="1"/>
  <c r="BA36" i="1" s="1"/>
  <c r="AL63" i="1" s="1"/>
  <c r="BA63" i="1" s="1"/>
  <c r="AL90" i="1" s="1"/>
  <c r="BA90" i="1" s="1"/>
  <c r="AL117" i="1" s="1"/>
  <c r="BA117" i="1" s="1"/>
  <c r="AL144" i="1" s="1"/>
  <c r="BA144" i="1" s="1"/>
  <c r="AL171" i="1" s="1"/>
  <c r="BA171" i="1" s="1"/>
  <c r="AL198" i="1" s="1"/>
  <c r="BA198" i="1" s="1"/>
  <c r="AL225" i="1" s="1"/>
  <c r="BA225" i="1" s="1"/>
  <c r="AL252" i="1" s="1"/>
  <c r="BA252" i="1" s="1"/>
  <c r="AL279" i="1" s="1"/>
  <c r="BA279" i="1" s="1"/>
  <c r="AL306" i="1" s="1"/>
  <c r="BA306" i="1" s="1"/>
  <c r="AL333" i="1" s="1"/>
  <c r="BA333" i="1" s="1"/>
  <c r="AL360" i="1" s="1"/>
  <c r="BA360" i="1" s="1"/>
  <c r="AL387" i="1" s="1"/>
  <c r="BA387" i="1" s="1"/>
  <c r="AL414" i="1" s="1"/>
  <c r="BA414" i="1" s="1"/>
  <c r="AL441" i="1" s="1"/>
  <c r="BA441" i="1" s="1"/>
  <c r="AL468" i="1" s="1"/>
  <c r="BA468" i="1" s="1"/>
  <c r="AL495" i="1" s="1"/>
  <c r="BA495" i="1" s="1"/>
  <c r="AL522" i="1" s="1"/>
  <c r="BA522" i="1" s="1"/>
  <c r="AL549" i="1" s="1"/>
  <c r="BA549" i="1" s="1"/>
  <c r="AL576" i="1" s="1"/>
  <c r="BA576" i="1" s="1"/>
  <c r="AL603" i="1" s="1"/>
  <c r="BA603" i="1" s="1"/>
  <c r="AL630" i="1" s="1"/>
  <c r="BA630" i="1" s="1"/>
  <c r="AL657" i="1" s="1"/>
  <c r="BA657" i="1" s="1"/>
  <c r="AL684" i="1" s="1"/>
  <c r="BA684" i="1" s="1"/>
  <c r="AL711" i="1" s="1"/>
  <c r="BA711" i="1" s="1"/>
  <c r="AL738" i="1" s="1"/>
  <c r="BA738" i="1" s="1"/>
  <c r="AL765" i="1" s="1"/>
  <c r="BA765" i="1" s="1"/>
  <c r="AL792" i="1" s="1"/>
  <c r="BA792" i="1" s="1"/>
  <c r="AL819" i="1" s="1"/>
  <c r="BA819" i="1" s="1"/>
  <c r="AI9" i="1"/>
  <c r="S9" i="1"/>
  <c r="S847" i="1" s="1"/>
  <c r="AK876" i="1" s="1"/>
  <c r="Q9" i="1"/>
  <c r="B36" i="1" s="1"/>
  <c r="Q36" i="1" s="1"/>
  <c r="B63" i="1" s="1"/>
  <c r="Q63" i="1" s="1"/>
  <c r="B90" i="1" s="1"/>
  <c r="Q90" i="1" s="1"/>
  <c r="B117" i="1" s="1"/>
  <c r="Q117" i="1" s="1"/>
  <c r="B144" i="1" s="1"/>
  <c r="Q144" i="1" s="1"/>
  <c r="B171" i="1" s="1"/>
  <c r="Q171" i="1" s="1"/>
  <c r="B198" i="1" s="1"/>
  <c r="Q198" i="1" s="1"/>
  <c r="B225" i="1" s="1"/>
  <c r="Q225" i="1" s="1"/>
  <c r="B252" i="1" s="1"/>
  <c r="Q252" i="1" s="1"/>
  <c r="B279" i="1" s="1"/>
  <c r="Q279" i="1" s="1"/>
  <c r="B306" i="1" s="1"/>
  <c r="Q306" i="1" s="1"/>
  <c r="B333" i="1" s="1"/>
  <c r="Q333" i="1" s="1"/>
  <c r="B360" i="1" s="1"/>
  <c r="Q360" i="1" s="1"/>
  <c r="B387" i="1" s="1"/>
  <c r="Q387" i="1" s="1"/>
  <c r="B414" i="1" s="1"/>
  <c r="Q414" i="1" s="1"/>
  <c r="B441" i="1" s="1"/>
  <c r="Q441" i="1" s="1"/>
  <c r="B468" i="1" s="1"/>
  <c r="Q468" i="1" s="1"/>
  <c r="B495" i="1" s="1"/>
  <c r="Q495" i="1" s="1"/>
  <c r="B522" i="1" s="1"/>
  <c r="Q522" i="1" s="1"/>
  <c r="B549" i="1" s="1"/>
  <c r="Q549" i="1" s="1"/>
  <c r="B576" i="1" s="1"/>
  <c r="Q576" i="1" s="1"/>
  <c r="B603" i="1" s="1"/>
  <c r="Q603" i="1" s="1"/>
  <c r="B630" i="1" s="1"/>
  <c r="Q630" i="1" s="1"/>
  <c r="B657" i="1" s="1"/>
  <c r="Q657" i="1" s="1"/>
  <c r="B684" i="1" s="1"/>
  <c r="Q684" i="1" s="1"/>
  <c r="B711" i="1" s="1"/>
  <c r="Q711" i="1" s="1"/>
  <c r="B738" i="1" s="1"/>
  <c r="Q738" i="1" s="1"/>
  <c r="B765" i="1" s="1"/>
  <c r="Q765" i="1" s="1"/>
  <c r="B792" i="1" s="1"/>
  <c r="Q792" i="1" s="1"/>
  <c r="B819" i="1" s="1"/>
  <c r="Q819" i="1" s="1"/>
  <c r="CK8" i="1"/>
  <c r="BS8" i="1"/>
  <c r="BD35" i="1" s="1"/>
  <c r="BA8" i="1"/>
  <c r="AL35" i="1" s="1"/>
  <c r="AI8" i="1"/>
  <c r="S8" i="1"/>
  <c r="S846" i="1" s="1"/>
  <c r="AK875" i="1" s="1"/>
  <c r="Q8" i="1"/>
  <c r="B35" i="1" s="1"/>
  <c r="S4" i="1"/>
  <c r="A4" i="1"/>
  <c r="BC3" i="1"/>
  <c r="BC841" i="1" s="1"/>
  <c r="AK3" i="1"/>
  <c r="AK841" i="1" s="1"/>
  <c r="AK870" i="1" s="1"/>
  <c r="S3" i="1"/>
  <c r="S841" i="1" s="1"/>
  <c r="S870" i="1" s="1"/>
  <c r="T54" i="1" l="1"/>
  <c r="AI54" i="1" s="1"/>
  <c r="AI55" i="1" s="1"/>
  <c r="BD54" i="1"/>
  <c r="BS54" i="1" s="1"/>
  <c r="BS55" i="1" s="1"/>
  <c r="BS35" i="1"/>
  <c r="BD62" i="1" s="1"/>
  <c r="AL54" i="1"/>
  <c r="BA54" i="1" s="1"/>
  <c r="BA55" i="1" s="1"/>
  <c r="BA35" i="1"/>
  <c r="AL62" i="1" s="1"/>
  <c r="Q35" i="1"/>
  <c r="B62" i="1" s="1"/>
  <c r="B54" i="1"/>
  <c r="Q54" i="1" s="1"/>
  <c r="AK30" i="1"/>
  <c r="AK31" i="1" s="1"/>
  <c r="AK57" i="1" s="1"/>
  <c r="AK58" i="1" s="1"/>
  <c r="AK84" i="1" s="1"/>
  <c r="AK85" i="1" s="1"/>
  <c r="AK111" i="1" s="1"/>
  <c r="AK112" i="1" s="1"/>
  <c r="AK138" i="1" s="1"/>
  <c r="AK139" i="1" s="1"/>
  <c r="AK165" i="1" s="1"/>
  <c r="AK166" i="1" s="1"/>
  <c r="AK192" i="1" s="1"/>
  <c r="AK193" i="1" s="1"/>
  <c r="AK219" i="1" s="1"/>
  <c r="AK220" i="1" s="1"/>
  <c r="AK246" i="1" s="1"/>
  <c r="AK247" i="1" s="1"/>
  <c r="AK273" i="1" s="1"/>
  <c r="AK274" i="1" s="1"/>
  <c r="AK300" i="1" s="1"/>
  <c r="AK301" i="1" s="1"/>
  <c r="AK327" i="1" s="1"/>
  <c r="AK328" i="1" s="1"/>
  <c r="AK354" i="1" s="1"/>
  <c r="AK355" i="1" s="1"/>
  <c r="AK381" i="1" s="1"/>
  <c r="AK382" i="1" s="1"/>
  <c r="AK408" i="1" s="1"/>
  <c r="AK409" i="1" s="1"/>
  <c r="AK435" i="1" s="1"/>
  <c r="AK436" i="1" s="1"/>
  <c r="AK462" i="1" s="1"/>
  <c r="AK463" i="1" s="1"/>
  <c r="AK489" i="1" s="1"/>
  <c r="AK490" i="1" s="1"/>
  <c r="AK516" i="1" s="1"/>
  <c r="AK517" i="1" s="1"/>
  <c r="AK543" i="1" s="1"/>
  <c r="AK544" i="1" s="1"/>
  <c r="AK570" i="1" s="1"/>
  <c r="AK571" i="1" s="1"/>
  <c r="AK597" i="1" s="1"/>
  <c r="AK598" i="1" s="1"/>
  <c r="AK624" i="1" s="1"/>
  <c r="AK625" i="1" s="1"/>
  <c r="AK651" i="1" s="1"/>
  <c r="AK652" i="1" s="1"/>
  <c r="AK678" i="1" s="1"/>
  <c r="AK679" i="1" s="1"/>
  <c r="AK705" i="1" s="1"/>
  <c r="AK706" i="1" s="1"/>
  <c r="AK732" i="1" s="1"/>
  <c r="AK733" i="1" s="1"/>
  <c r="AK759" i="1" s="1"/>
  <c r="AK760" i="1" s="1"/>
  <c r="AK786" i="1" s="1"/>
  <c r="AK787" i="1" s="1"/>
  <c r="AK813" i="1" s="1"/>
  <c r="AK814" i="1" s="1"/>
  <c r="AI35" i="1"/>
  <c r="T62" i="1" s="1"/>
  <c r="BV54" i="1"/>
  <c r="CK54" i="1" s="1"/>
  <c r="CK55" i="1" s="1"/>
  <c r="S44" i="1"/>
  <c r="S71" i="1" s="1"/>
  <c r="S98" i="1" s="1"/>
  <c r="S125" i="1" s="1"/>
  <c r="S152" i="1" s="1"/>
  <c r="S179" i="1" s="1"/>
  <c r="S206" i="1" s="1"/>
  <c r="S233" i="1" s="1"/>
  <c r="S260" i="1" s="1"/>
  <c r="S287" i="1" s="1"/>
  <c r="S314" i="1" s="1"/>
  <c r="S341" i="1" s="1"/>
  <c r="S368" i="1" s="1"/>
  <c r="S395" i="1" s="1"/>
  <c r="S422" i="1" s="1"/>
  <c r="S449" i="1" s="1"/>
  <c r="S476" i="1" s="1"/>
  <c r="S503" i="1" s="1"/>
  <c r="S530" i="1" s="1"/>
  <c r="S557" i="1" s="1"/>
  <c r="S584" i="1" s="1"/>
  <c r="S611" i="1" s="1"/>
  <c r="S638" i="1" s="1"/>
  <c r="S665" i="1" s="1"/>
  <c r="S692" i="1" s="1"/>
  <c r="S719" i="1" s="1"/>
  <c r="S746" i="1" s="1"/>
  <c r="S773" i="1" s="1"/>
  <c r="S800" i="1" s="1"/>
  <c r="S827" i="1" s="1"/>
  <c r="BU3" i="1"/>
  <c r="CK35" i="1"/>
  <c r="BV62" i="1" s="1"/>
  <c r="S40" i="1"/>
  <c r="S67" i="1" s="1"/>
  <c r="S94" i="1" s="1"/>
  <c r="S121" i="1" s="1"/>
  <c r="S148" i="1" s="1"/>
  <c r="S175" i="1" s="1"/>
  <c r="S202" i="1" s="1"/>
  <c r="S229" i="1" s="1"/>
  <c r="S256" i="1" s="1"/>
  <c r="S283" i="1" s="1"/>
  <c r="S310" i="1" s="1"/>
  <c r="S337" i="1" s="1"/>
  <c r="S364" i="1" s="1"/>
  <c r="S391" i="1" s="1"/>
  <c r="S418" i="1" s="1"/>
  <c r="S445" i="1" s="1"/>
  <c r="S472" i="1" s="1"/>
  <c r="S499" i="1" s="1"/>
  <c r="S526" i="1" s="1"/>
  <c r="S553" i="1" s="1"/>
  <c r="S580" i="1" s="1"/>
  <c r="S607" i="1" s="1"/>
  <c r="S634" i="1" s="1"/>
  <c r="S661" i="1" s="1"/>
  <c r="S688" i="1" s="1"/>
  <c r="S715" i="1" s="1"/>
  <c r="S742" i="1" s="1"/>
  <c r="S769" i="1" s="1"/>
  <c r="S796" i="1" s="1"/>
  <c r="S823" i="1" s="1"/>
  <c r="S43" i="1"/>
  <c r="S70" i="1" s="1"/>
  <c r="S97" i="1" s="1"/>
  <c r="S124" i="1" s="1"/>
  <c r="S151" i="1" s="1"/>
  <c r="S178" i="1" s="1"/>
  <c r="S205" i="1" s="1"/>
  <c r="S232" i="1" s="1"/>
  <c r="S259" i="1" s="1"/>
  <c r="S286" i="1" s="1"/>
  <c r="S313" i="1" s="1"/>
  <c r="S340" i="1" s="1"/>
  <c r="S367" i="1" s="1"/>
  <c r="S394" i="1" s="1"/>
  <c r="S421" i="1" s="1"/>
  <c r="S448" i="1" s="1"/>
  <c r="S475" i="1" s="1"/>
  <c r="S502" i="1" s="1"/>
  <c r="S529" i="1" s="1"/>
  <c r="S556" i="1" s="1"/>
  <c r="S583" i="1" s="1"/>
  <c r="S610" i="1" s="1"/>
  <c r="S637" i="1" s="1"/>
  <c r="S664" i="1" s="1"/>
  <c r="S691" i="1" s="1"/>
  <c r="S718" i="1" s="1"/>
  <c r="S745" i="1" s="1"/>
  <c r="S772" i="1" s="1"/>
  <c r="S799" i="1" s="1"/>
  <c r="S826" i="1" s="1"/>
  <c r="S52" i="1"/>
  <c r="S79" i="1" s="1"/>
  <c r="S106" i="1" s="1"/>
  <c r="S133" i="1" s="1"/>
  <c r="S160" i="1" s="1"/>
  <c r="S187" i="1" s="1"/>
  <c r="S214" i="1" s="1"/>
  <c r="S241" i="1" s="1"/>
  <c r="S268" i="1" s="1"/>
  <c r="S295" i="1" s="1"/>
  <c r="S322" i="1" s="1"/>
  <c r="S349" i="1" s="1"/>
  <c r="S376" i="1" s="1"/>
  <c r="S403" i="1" s="1"/>
  <c r="S430" i="1" s="1"/>
  <c r="S457" i="1" s="1"/>
  <c r="S484" i="1" s="1"/>
  <c r="S511" i="1" s="1"/>
  <c r="S538" i="1" s="1"/>
  <c r="S565" i="1" s="1"/>
  <c r="S592" i="1" s="1"/>
  <c r="S619" i="1" s="1"/>
  <c r="S646" i="1" s="1"/>
  <c r="S673" i="1" s="1"/>
  <c r="S700" i="1" s="1"/>
  <c r="S727" i="1" s="1"/>
  <c r="S754" i="1" s="1"/>
  <c r="S781" i="1" s="1"/>
  <c r="S808" i="1" s="1"/>
  <c r="S835" i="1" s="1"/>
  <c r="S42" i="1"/>
  <c r="S69" i="1" s="1"/>
  <c r="S96" i="1" s="1"/>
  <c r="S123" i="1" s="1"/>
  <c r="S150" i="1" s="1"/>
  <c r="S177" i="1" s="1"/>
  <c r="S204" i="1" s="1"/>
  <c r="S231" i="1" s="1"/>
  <c r="S258" i="1" s="1"/>
  <c r="S285" i="1" s="1"/>
  <c r="S312" i="1" s="1"/>
  <c r="S339" i="1" s="1"/>
  <c r="S366" i="1" s="1"/>
  <c r="S393" i="1" s="1"/>
  <c r="S420" i="1" s="1"/>
  <c r="S447" i="1" s="1"/>
  <c r="S474" i="1" s="1"/>
  <c r="S501" i="1" s="1"/>
  <c r="S528" i="1" s="1"/>
  <c r="S555" i="1" s="1"/>
  <c r="S582" i="1" s="1"/>
  <c r="S609" i="1" s="1"/>
  <c r="S636" i="1" s="1"/>
  <c r="S663" i="1" s="1"/>
  <c r="S690" i="1" s="1"/>
  <c r="S717" i="1" s="1"/>
  <c r="S744" i="1" s="1"/>
  <c r="S771" i="1" s="1"/>
  <c r="S798" i="1" s="1"/>
  <c r="S825" i="1" s="1"/>
  <c r="BC30" i="1"/>
  <c r="BC31" i="1" s="1"/>
  <c r="BC57" i="1" s="1"/>
  <c r="BC58" i="1" s="1"/>
  <c r="BC84" i="1" s="1"/>
  <c r="BC85" i="1" s="1"/>
  <c r="BC111" i="1" s="1"/>
  <c r="BC112" i="1" s="1"/>
  <c r="BC138" i="1" s="1"/>
  <c r="BC139" i="1" s="1"/>
  <c r="BC165" i="1" s="1"/>
  <c r="BC166" i="1" s="1"/>
  <c r="BC192" i="1" s="1"/>
  <c r="BC193" i="1" s="1"/>
  <c r="BC219" i="1" s="1"/>
  <c r="BC220" i="1" s="1"/>
  <c r="BC246" i="1" s="1"/>
  <c r="BC247" i="1" s="1"/>
  <c r="BC273" i="1" s="1"/>
  <c r="BC274" i="1" s="1"/>
  <c r="BC300" i="1" s="1"/>
  <c r="BC301" i="1" s="1"/>
  <c r="BC327" i="1" s="1"/>
  <c r="BC328" i="1" s="1"/>
  <c r="BC354" i="1" s="1"/>
  <c r="BC355" i="1" s="1"/>
  <c r="BC381" i="1" s="1"/>
  <c r="BC382" i="1" s="1"/>
  <c r="BC408" i="1" s="1"/>
  <c r="BC409" i="1" s="1"/>
  <c r="BC435" i="1" s="1"/>
  <c r="BC436" i="1" s="1"/>
  <c r="BC462" i="1" s="1"/>
  <c r="BC463" i="1" s="1"/>
  <c r="BC489" i="1" s="1"/>
  <c r="BC490" i="1" s="1"/>
  <c r="BC516" i="1" s="1"/>
  <c r="BC517" i="1" s="1"/>
  <c r="BC543" i="1" s="1"/>
  <c r="BC544" i="1" s="1"/>
  <c r="BC570" i="1" s="1"/>
  <c r="BC571" i="1" s="1"/>
  <c r="BC597" i="1" s="1"/>
  <c r="BC598" i="1" s="1"/>
  <c r="BC624" i="1" s="1"/>
  <c r="BC625" i="1" s="1"/>
  <c r="BC651" i="1" s="1"/>
  <c r="BC652" i="1" s="1"/>
  <c r="BC678" i="1" s="1"/>
  <c r="BC679" i="1" s="1"/>
  <c r="BC705" i="1" s="1"/>
  <c r="BC706" i="1" s="1"/>
  <c r="BC732" i="1" s="1"/>
  <c r="BC733" i="1" s="1"/>
  <c r="BC759" i="1" s="1"/>
  <c r="BC760" i="1" s="1"/>
  <c r="BC786" i="1" s="1"/>
  <c r="BC787" i="1" s="1"/>
  <c r="BC813" i="1" s="1"/>
  <c r="BC814" i="1" s="1"/>
  <c r="AK4" i="1"/>
  <c r="BC15" i="1"/>
  <c r="BC16" i="1"/>
  <c r="BC17" i="1"/>
  <c r="BC18" i="1"/>
  <c r="BC19" i="1"/>
  <c r="BC20" i="1"/>
  <c r="BC21" i="1"/>
  <c r="S38" i="1"/>
  <c r="S65" i="1" s="1"/>
  <c r="S92" i="1" s="1"/>
  <c r="S119" i="1" s="1"/>
  <c r="S146" i="1" s="1"/>
  <c r="S173" i="1" s="1"/>
  <c r="S200" i="1" s="1"/>
  <c r="S227" i="1" s="1"/>
  <c r="S254" i="1" s="1"/>
  <c r="S281" i="1" s="1"/>
  <c r="S308" i="1" s="1"/>
  <c r="S335" i="1" s="1"/>
  <c r="S362" i="1" s="1"/>
  <c r="S389" i="1" s="1"/>
  <c r="S416" i="1" s="1"/>
  <c r="S443" i="1" s="1"/>
  <c r="S470" i="1" s="1"/>
  <c r="S497" i="1" s="1"/>
  <c r="S524" i="1" s="1"/>
  <c r="S551" i="1" s="1"/>
  <c r="S578" i="1" s="1"/>
  <c r="S605" i="1" s="1"/>
  <c r="S632" i="1" s="1"/>
  <c r="S659" i="1" s="1"/>
  <c r="S686" i="1" s="1"/>
  <c r="S713" i="1" s="1"/>
  <c r="S740" i="1" s="1"/>
  <c r="S767" i="1" s="1"/>
  <c r="S794" i="1" s="1"/>
  <c r="S821" i="1" s="1"/>
  <c r="S51" i="1"/>
  <c r="S78" i="1" s="1"/>
  <c r="S105" i="1" s="1"/>
  <c r="S132" i="1" s="1"/>
  <c r="S159" i="1" s="1"/>
  <c r="S186" i="1" s="1"/>
  <c r="S213" i="1" s="1"/>
  <c r="S240" i="1" s="1"/>
  <c r="S267" i="1" s="1"/>
  <c r="S294" i="1" s="1"/>
  <c r="S321" i="1" s="1"/>
  <c r="S348" i="1" s="1"/>
  <c r="S375" i="1" s="1"/>
  <c r="S402" i="1" s="1"/>
  <c r="S429" i="1" s="1"/>
  <c r="S456" i="1" s="1"/>
  <c r="S483" i="1" s="1"/>
  <c r="S510" i="1" s="1"/>
  <c r="S537" i="1" s="1"/>
  <c r="S564" i="1" s="1"/>
  <c r="S591" i="1" s="1"/>
  <c r="S618" i="1" s="1"/>
  <c r="S645" i="1" s="1"/>
  <c r="S672" i="1" s="1"/>
  <c r="S699" i="1" s="1"/>
  <c r="S726" i="1" s="1"/>
  <c r="S753" i="1" s="1"/>
  <c r="S780" i="1" s="1"/>
  <c r="S807" i="1" s="1"/>
  <c r="S834" i="1" s="1"/>
  <c r="BC8" i="1"/>
  <c r="BC10" i="1"/>
  <c r="BC11" i="1"/>
  <c r="BC13" i="1"/>
  <c r="BC23" i="1"/>
  <c r="BC25" i="1"/>
  <c r="BC26" i="1"/>
  <c r="A58" i="1"/>
  <c r="A84" i="1"/>
  <c r="S37" i="1"/>
  <c r="S64" i="1" s="1"/>
  <c r="S91" i="1" s="1"/>
  <c r="S118" i="1" s="1"/>
  <c r="S145" i="1" s="1"/>
  <c r="S172" i="1" s="1"/>
  <c r="S199" i="1" s="1"/>
  <c r="S226" i="1" s="1"/>
  <c r="S253" i="1" s="1"/>
  <c r="S280" i="1" s="1"/>
  <c r="S307" i="1" s="1"/>
  <c r="S334" i="1" s="1"/>
  <c r="S361" i="1" s="1"/>
  <c r="S388" i="1" s="1"/>
  <c r="S415" i="1" s="1"/>
  <c r="S442" i="1" s="1"/>
  <c r="S469" i="1" s="1"/>
  <c r="S496" i="1" s="1"/>
  <c r="S523" i="1" s="1"/>
  <c r="S550" i="1" s="1"/>
  <c r="S577" i="1" s="1"/>
  <c r="S604" i="1" s="1"/>
  <c r="S631" i="1" s="1"/>
  <c r="S658" i="1" s="1"/>
  <c r="S685" i="1" s="1"/>
  <c r="S712" i="1" s="1"/>
  <c r="S739" i="1" s="1"/>
  <c r="S766" i="1" s="1"/>
  <c r="S793" i="1" s="1"/>
  <c r="S820" i="1" s="1"/>
  <c r="S48" i="1"/>
  <c r="S75" i="1" s="1"/>
  <c r="S102" i="1" s="1"/>
  <c r="S129" i="1" s="1"/>
  <c r="S156" i="1" s="1"/>
  <c r="S183" i="1" s="1"/>
  <c r="S210" i="1" s="1"/>
  <c r="S237" i="1" s="1"/>
  <c r="S264" i="1" s="1"/>
  <c r="S291" i="1" s="1"/>
  <c r="S318" i="1" s="1"/>
  <c r="S345" i="1" s="1"/>
  <c r="S372" i="1" s="1"/>
  <c r="S399" i="1" s="1"/>
  <c r="S426" i="1" s="1"/>
  <c r="S453" i="1" s="1"/>
  <c r="S480" i="1" s="1"/>
  <c r="S507" i="1" s="1"/>
  <c r="S534" i="1" s="1"/>
  <c r="S561" i="1" s="1"/>
  <c r="S588" i="1" s="1"/>
  <c r="S615" i="1" s="1"/>
  <c r="S642" i="1" s="1"/>
  <c r="S669" i="1" s="1"/>
  <c r="S696" i="1" s="1"/>
  <c r="S723" i="1" s="1"/>
  <c r="S750" i="1" s="1"/>
  <c r="S777" i="1" s="1"/>
  <c r="S804" i="1" s="1"/>
  <c r="S831" i="1" s="1"/>
  <c r="BC9" i="1"/>
  <c r="BC12" i="1"/>
  <c r="S39" i="1"/>
  <c r="S66" i="1" s="1"/>
  <c r="S93" i="1" s="1"/>
  <c r="S120" i="1" s="1"/>
  <c r="S147" i="1" s="1"/>
  <c r="S174" i="1" s="1"/>
  <c r="S201" i="1" s="1"/>
  <c r="S228" i="1" s="1"/>
  <c r="S255" i="1" s="1"/>
  <c r="S282" i="1" s="1"/>
  <c r="S309" i="1" s="1"/>
  <c r="S336" i="1" s="1"/>
  <c r="S363" i="1" s="1"/>
  <c r="S390" i="1" s="1"/>
  <c r="S417" i="1" s="1"/>
  <c r="S444" i="1" s="1"/>
  <c r="S471" i="1" s="1"/>
  <c r="S498" i="1" s="1"/>
  <c r="S525" i="1" s="1"/>
  <c r="S552" i="1" s="1"/>
  <c r="S579" i="1" s="1"/>
  <c r="S606" i="1" s="1"/>
  <c r="S633" i="1" s="1"/>
  <c r="S660" i="1" s="1"/>
  <c r="S687" i="1" s="1"/>
  <c r="S714" i="1" s="1"/>
  <c r="S741" i="1" s="1"/>
  <c r="S768" i="1" s="1"/>
  <c r="S795" i="1" s="1"/>
  <c r="S822" i="1" s="1"/>
  <c r="BC4" i="1"/>
  <c r="BC24" i="1"/>
  <c r="S30" i="1"/>
  <c r="S31" i="1" s="1"/>
  <c r="S57" i="1" s="1"/>
  <c r="S58" i="1" s="1"/>
  <c r="S84" i="1" s="1"/>
  <c r="S85" i="1" s="1"/>
  <c r="S111" i="1" s="1"/>
  <c r="S112" i="1" s="1"/>
  <c r="S138" i="1" s="1"/>
  <c r="S139" i="1" s="1"/>
  <c r="S165" i="1" s="1"/>
  <c r="S166" i="1" s="1"/>
  <c r="S192" i="1" s="1"/>
  <c r="S193" i="1" s="1"/>
  <c r="S219" i="1" s="1"/>
  <c r="S220" i="1" s="1"/>
  <c r="S246" i="1" s="1"/>
  <c r="S247" i="1" s="1"/>
  <c r="S273" i="1" s="1"/>
  <c r="S274" i="1" s="1"/>
  <c r="S300" i="1" s="1"/>
  <c r="S301" i="1" s="1"/>
  <c r="S327" i="1" s="1"/>
  <c r="S328" i="1" s="1"/>
  <c r="S354" i="1" s="1"/>
  <c r="S355" i="1" s="1"/>
  <c r="S381" i="1" s="1"/>
  <c r="S382" i="1" s="1"/>
  <c r="S408" i="1" s="1"/>
  <c r="S409" i="1" s="1"/>
  <c r="S435" i="1" s="1"/>
  <c r="S436" i="1" s="1"/>
  <c r="S462" i="1" s="1"/>
  <c r="S463" i="1" s="1"/>
  <c r="S489" i="1" s="1"/>
  <c r="S490" i="1" s="1"/>
  <c r="S516" i="1" s="1"/>
  <c r="S517" i="1" s="1"/>
  <c r="S543" i="1" s="1"/>
  <c r="S544" i="1" s="1"/>
  <c r="S570" i="1" s="1"/>
  <c r="S571" i="1" s="1"/>
  <c r="S597" i="1" s="1"/>
  <c r="S598" i="1" s="1"/>
  <c r="S624" i="1" s="1"/>
  <c r="S625" i="1" s="1"/>
  <c r="S651" i="1" s="1"/>
  <c r="S652" i="1" s="1"/>
  <c r="S678" i="1" s="1"/>
  <c r="S679" i="1" s="1"/>
  <c r="S705" i="1" s="1"/>
  <c r="S706" i="1" s="1"/>
  <c r="S732" i="1" s="1"/>
  <c r="S733" i="1" s="1"/>
  <c r="S759" i="1" s="1"/>
  <c r="S760" i="1" s="1"/>
  <c r="S786" i="1" s="1"/>
  <c r="S787" i="1" s="1"/>
  <c r="S813" i="1" s="1"/>
  <c r="S814" i="1" s="1"/>
  <c r="S36" i="1"/>
  <c r="S63" i="1" s="1"/>
  <c r="S90" i="1" s="1"/>
  <c r="S117" i="1" s="1"/>
  <c r="S144" i="1" s="1"/>
  <c r="S171" i="1" s="1"/>
  <c r="S198" i="1" s="1"/>
  <c r="S225" i="1" s="1"/>
  <c r="S252" i="1" s="1"/>
  <c r="S279" i="1" s="1"/>
  <c r="S306" i="1" s="1"/>
  <c r="S333" i="1" s="1"/>
  <c r="S360" i="1" s="1"/>
  <c r="S387" i="1" s="1"/>
  <c r="S414" i="1" s="1"/>
  <c r="S441" i="1" s="1"/>
  <c r="S468" i="1" s="1"/>
  <c r="S495" i="1" s="1"/>
  <c r="S522" i="1" s="1"/>
  <c r="S549" i="1" s="1"/>
  <c r="S576" i="1" s="1"/>
  <c r="S603" i="1" s="1"/>
  <c r="S630" i="1" s="1"/>
  <c r="S657" i="1" s="1"/>
  <c r="S684" i="1" s="1"/>
  <c r="S711" i="1" s="1"/>
  <c r="S738" i="1" s="1"/>
  <c r="S765" i="1" s="1"/>
  <c r="S792" i="1" s="1"/>
  <c r="S819" i="1" s="1"/>
  <c r="S47" i="1"/>
  <c r="S74" i="1" s="1"/>
  <c r="S101" i="1" s="1"/>
  <c r="S128" i="1" s="1"/>
  <c r="S155" i="1" s="1"/>
  <c r="S182" i="1" s="1"/>
  <c r="S209" i="1" s="1"/>
  <c r="S236" i="1" s="1"/>
  <c r="S263" i="1" s="1"/>
  <c r="S290" i="1" s="1"/>
  <c r="S317" i="1" s="1"/>
  <c r="S344" i="1" s="1"/>
  <c r="S371" i="1" s="1"/>
  <c r="S398" i="1" s="1"/>
  <c r="S425" i="1" s="1"/>
  <c r="S452" i="1" s="1"/>
  <c r="S479" i="1" s="1"/>
  <c r="S506" i="1" s="1"/>
  <c r="S533" i="1" s="1"/>
  <c r="S560" i="1" s="1"/>
  <c r="S587" i="1" s="1"/>
  <c r="S614" i="1" s="1"/>
  <c r="S641" i="1" s="1"/>
  <c r="S668" i="1" s="1"/>
  <c r="S695" i="1" s="1"/>
  <c r="S722" i="1" s="1"/>
  <c r="S749" i="1" s="1"/>
  <c r="S776" i="1" s="1"/>
  <c r="S803" i="1" s="1"/>
  <c r="S830" i="1" s="1"/>
  <c r="S50" i="1"/>
  <c r="S77" i="1" s="1"/>
  <c r="S104" i="1" s="1"/>
  <c r="S131" i="1" s="1"/>
  <c r="S158" i="1" s="1"/>
  <c r="S185" i="1" s="1"/>
  <c r="S212" i="1" s="1"/>
  <c r="S239" i="1" s="1"/>
  <c r="S266" i="1" s="1"/>
  <c r="S293" i="1" s="1"/>
  <c r="S320" i="1" s="1"/>
  <c r="S347" i="1" s="1"/>
  <c r="S374" i="1" s="1"/>
  <c r="S401" i="1" s="1"/>
  <c r="S428" i="1" s="1"/>
  <c r="S455" i="1" s="1"/>
  <c r="S482" i="1" s="1"/>
  <c r="S509" i="1" s="1"/>
  <c r="S536" i="1" s="1"/>
  <c r="S563" i="1" s="1"/>
  <c r="S590" i="1" s="1"/>
  <c r="S617" i="1" s="1"/>
  <c r="S644" i="1" s="1"/>
  <c r="S671" i="1" s="1"/>
  <c r="S698" i="1" s="1"/>
  <c r="S725" i="1" s="1"/>
  <c r="S752" i="1" s="1"/>
  <c r="S779" i="1" s="1"/>
  <c r="S806" i="1" s="1"/>
  <c r="S833" i="1" s="1"/>
  <c r="AI379" i="1"/>
  <c r="V894" i="1"/>
  <c r="V896" i="1"/>
  <c r="BH865" i="1"/>
  <c r="AP884" i="1"/>
  <c r="X884" i="1"/>
  <c r="AX884" i="1"/>
  <c r="AF884" i="1"/>
  <c r="BQ865" i="1"/>
  <c r="W879" i="1"/>
  <c r="AI850" i="1"/>
  <c r="T877" i="1"/>
  <c r="Z878" i="1"/>
  <c r="BA849" i="1"/>
  <c r="AU879" i="1"/>
  <c r="BS850" i="1"/>
  <c r="AQ892" i="1"/>
  <c r="Y892" i="1"/>
  <c r="AI892" i="1" s="1"/>
  <c r="AY892" i="1"/>
  <c r="AG892" i="1"/>
  <c r="G865" i="1"/>
  <c r="AQ875" i="1"/>
  <c r="O865" i="1"/>
  <c r="AY875" i="1"/>
  <c r="X883" i="1"/>
  <c r="AI883" i="1" s="1"/>
  <c r="AI854" i="1"/>
  <c r="T888" i="1"/>
  <c r="AI859" i="1"/>
  <c r="Q849" i="1"/>
  <c r="AB893" i="1"/>
  <c r="AQ882" i="1"/>
  <c r="BA847" i="1"/>
  <c r="AL877" i="1"/>
  <c r="Q848" i="1"/>
  <c r="T876" i="1"/>
  <c r="AI847" i="1"/>
  <c r="CK850" i="1"/>
  <c r="AX865" i="1"/>
  <c r="BI865" i="1"/>
  <c r="AT876" i="1"/>
  <c r="AS878" i="1"/>
  <c r="AV879" i="1"/>
  <c r="AQ880" i="1"/>
  <c r="AQ884" i="1"/>
  <c r="T886" i="1"/>
  <c r="AI857" i="1"/>
  <c r="AO887" i="1"/>
  <c r="AW887" i="1"/>
  <c r="AE883" i="1"/>
  <c r="W865" i="1"/>
  <c r="W875" i="1"/>
  <c r="AE865" i="1"/>
  <c r="AE875" i="1"/>
  <c r="AE894" i="1" s="1"/>
  <c r="AQ865" i="1"/>
  <c r="AY865" i="1"/>
  <c r="BJ865" i="1"/>
  <c r="BS846" i="1"/>
  <c r="AL876" i="1"/>
  <c r="Q847" i="1"/>
  <c r="AU876" i="1"/>
  <c r="AT878" i="1"/>
  <c r="AI878" i="1"/>
  <c r="T880" i="1"/>
  <c r="AI851" i="1"/>
  <c r="AT882" i="1"/>
  <c r="AU888" i="1"/>
  <c r="Q846" i="1"/>
  <c r="X875" i="1"/>
  <c r="X865" i="1"/>
  <c r="AF865" i="1"/>
  <c r="AF875" i="1"/>
  <c r="AR865" i="1"/>
  <c r="BA846" i="1"/>
  <c r="CD865" i="1"/>
  <c r="AD880" i="1"/>
  <c r="AU882" i="1"/>
  <c r="Q861" i="1"/>
  <c r="AX880" i="1"/>
  <c r="AN875" i="1"/>
  <c r="AN894" i="1" s="1"/>
  <c r="D865" i="1"/>
  <c r="AV875" i="1"/>
  <c r="L865" i="1"/>
  <c r="Y865" i="1"/>
  <c r="Y875" i="1"/>
  <c r="AG875" i="1"/>
  <c r="AG865" i="1"/>
  <c r="BL865" i="1"/>
  <c r="BV865" i="1"/>
  <c r="CK846" i="1"/>
  <c r="CE865" i="1"/>
  <c r="AO876" i="1"/>
  <c r="AW876" i="1"/>
  <c r="AR877" i="1"/>
  <c r="AQ879" i="1"/>
  <c r="AY879" i="1"/>
  <c r="AE880" i="1"/>
  <c r="BS853" i="1"/>
  <c r="AR883" i="1"/>
  <c r="Q854" i="1"/>
  <c r="BS855" i="1"/>
  <c r="AA885" i="1"/>
  <c r="AL886" i="1"/>
  <c r="Q857" i="1"/>
  <c r="AU886" i="1"/>
  <c r="CK858" i="1"/>
  <c r="BA859" i="1"/>
  <c r="AP891" i="1"/>
  <c r="AX891" i="1"/>
  <c r="E865" i="1"/>
  <c r="AO875" i="1"/>
  <c r="AW875" i="1"/>
  <c r="Z865" i="1"/>
  <c r="Z875" i="1"/>
  <c r="AI846" i="1"/>
  <c r="BS865" i="1"/>
  <c r="BX865" i="1"/>
  <c r="CF865" i="1"/>
  <c r="AP876" i="1"/>
  <c r="AX876" i="1"/>
  <c r="CK847" i="1"/>
  <c r="AI848" i="1"/>
  <c r="AC877" i="1"/>
  <c r="BS849" i="1"/>
  <c r="Q851" i="1"/>
  <c r="AD890" i="1"/>
  <c r="AV890" i="1"/>
  <c r="F865" i="1"/>
  <c r="N865" i="1"/>
  <c r="AX875" i="1"/>
  <c r="Y878" i="1"/>
  <c r="AI849" i="1"/>
  <c r="AI853" i="1"/>
  <c r="Y884" i="1"/>
  <c r="AI855" i="1"/>
  <c r="CK862" i="1"/>
  <c r="AL891" i="1"/>
  <c r="Z892" i="1"/>
  <c r="AR892" i="1"/>
  <c r="BA892" i="1" s="1"/>
  <c r="AI863" i="1"/>
  <c r="AQ878" i="1"/>
  <c r="AR875" i="1"/>
  <c r="AA875" i="1"/>
  <c r="AL865" i="1"/>
  <c r="AU865" i="1"/>
  <c r="BF865" i="1"/>
  <c r="BN865" i="1"/>
  <c r="BY865" i="1"/>
  <c r="Y876" i="1"/>
  <c r="AG876" i="1"/>
  <c r="AV877" i="1"/>
  <c r="W877" i="1"/>
  <c r="AE877" i="1"/>
  <c r="AC878" i="1"/>
  <c r="AR879" i="1"/>
  <c r="Y880" i="1"/>
  <c r="AG880" i="1"/>
  <c r="AL882" i="1"/>
  <c r="BA882" i="1" s="1"/>
  <c r="AD882" i="1"/>
  <c r="AS883" i="1"/>
  <c r="T884" i="1"/>
  <c r="AC884" i="1"/>
  <c r="AD885" i="1"/>
  <c r="AV886" i="1"/>
  <c r="Y886" i="1"/>
  <c r="AG886" i="1"/>
  <c r="BS857" i="1"/>
  <c r="BS861" i="1"/>
  <c r="AQ891" i="1"/>
  <c r="AY891" i="1"/>
  <c r="BS864" i="1"/>
  <c r="AB865" i="1"/>
  <c r="AB875" i="1"/>
  <c r="AV865" i="1"/>
  <c r="BG865" i="1"/>
  <c r="BO865" i="1"/>
  <c r="BZ865" i="1"/>
  <c r="CH865" i="1"/>
  <c r="AO877" i="1"/>
  <c r="AW877" i="1"/>
  <c r="X877" i="1"/>
  <c r="AF877" i="1"/>
  <c r="AL878" i="1"/>
  <c r="AU878" i="1"/>
  <c r="AS879" i="1"/>
  <c r="AB879" i="1"/>
  <c r="AV882" i="1"/>
  <c r="AT883" i="1"/>
  <c r="AO890" i="1"/>
  <c r="BA890" i="1" s="1"/>
  <c r="AW890" i="1"/>
  <c r="X888" i="1"/>
  <c r="AY888" i="1"/>
  <c r="AT875" i="1"/>
  <c r="T875" i="1"/>
  <c r="AC875" i="1"/>
  <c r="BP865" i="1"/>
  <c r="CA865" i="1"/>
  <c r="CI865" i="1"/>
  <c r="AR876" i="1"/>
  <c r="Y877" i="1"/>
  <c r="AG877" i="1"/>
  <c r="AV878" i="1"/>
  <c r="AC879" i="1"/>
  <c r="AR880" i="1"/>
  <c r="AA880" i="1"/>
  <c r="AO882" i="1"/>
  <c r="AW882" i="1"/>
  <c r="AD883" i="1"/>
  <c r="AT884" i="1"/>
  <c r="AO885" i="1"/>
  <c r="BA885" i="1" s="1"/>
  <c r="AW885" i="1"/>
  <c r="CK856" i="1"/>
  <c r="AP886" i="1"/>
  <c r="AX886" i="1"/>
  <c r="BA857" i="1"/>
  <c r="AS887" i="1"/>
  <c r="Q859" i="1"/>
  <c r="AL888" i="1"/>
  <c r="BA888" i="1" s="1"/>
  <c r="BS859" i="1"/>
  <c r="Z890" i="1"/>
  <c r="AS891" i="1"/>
  <c r="AI891" i="1"/>
  <c r="Q863" i="1"/>
  <c r="AP893" i="1"/>
  <c r="BA893" i="1" s="1"/>
  <c r="AX893" i="1"/>
  <c r="AC865" i="1"/>
  <c r="AD875" i="1"/>
  <c r="AR886" i="1"/>
  <c r="AL875" i="1"/>
  <c r="B865" i="1"/>
  <c r="AU875" i="1"/>
  <c r="K865" i="1"/>
  <c r="V865" i="1"/>
  <c r="AI865" i="1" s="1"/>
  <c r="AP865" i="1"/>
  <c r="AS876" i="1"/>
  <c r="AB876" i="1"/>
  <c r="AB897" i="1" s="1"/>
  <c r="AQ877" i="1"/>
  <c r="AY877" i="1"/>
  <c r="AO878" i="1"/>
  <c r="AW878" i="1"/>
  <c r="X878" i="1"/>
  <c r="AF878" i="1"/>
  <c r="AL879" i="1"/>
  <c r="AS880" i="1"/>
  <c r="AB880" i="1"/>
  <c r="AP882" i="1"/>
  <c r="AX882" i="1"/>
  <c r="Y882" i="1"/>
  <c r="AI882" i="1" s="1"/>
  <c r="AG882" i="1"/>
  <c r="Q855" i="1"/>
  <c r="AL884" i="1"/>
  <c r="BA884" i="1" s="1"/>
  <c r="AP885" i="1"/>
  <c r="AP894" i="1" s="1"/>
  <c r="AX885" i="1"/>
  <c r="AB886" i="1"/>
  <c r="AD887" i="1"/>
  <c r="AI887" i="1" s="1"/>
  <c r="AQ890" i="1"/>
  <c r="AY890" i="1"/>
  <c r="BA861" i="1"/>
  <c r="AT891" i="1"/>
  <c r="BA887" i="1"/>
  <c r="H865" i="1"/>
  <c r="X886" i="1"/>
  <c r="AF888" i="1"/>
  <c r="AS890" i="1"/>
  <c r="AD876" i="1"/>
  <c r="AS877" i="1"/>
  <c r="AB877" i="1"/>
  <c r="AO879" i="1"/>
  <c r="AW879" i="1"/>
  <c r="X879" i="1"/>
  <c r="AF879" i="1"/>
  <c r="AL880" i="1"/>
  <c r="AU880" i="1"/>
  <c r="AP883" i="1"/>
  <c r="AX883" i="1"/>
  <c r="BA883" i="1" s="1"/>
  <c r="Y883" i="1"/>
  <c r="AG883" i="1"/>
  <c r="CK854" i="1"/>
  <c r="AR885" i="1"/>
  <c r="Q856" i="1"/>
  <c r="T890" i="1"/>
  <c r="AC890" i="1"/>
  <c r="BA863" i="1"/>
  <c r="AS893" i="1"/>
  <c r="AI864" i="1"/>
  <c r="T893" i="1"/>
  <c r="J865" i="1"/>
  <c r="AR884" i="1"/>
  <c r="AI862" i="1"/>
  <c r="T885" i="1"/>
  <c r="AI885" i="1" s="1"/>
  <c r="B869" i="1" l="1"/>
  <c r="AJ866" i="1"/>
  <c r="AR894" i="1"/>
  <c r="AI877" i="1"/>
  <c r="BC847" i="1"/>
  <c r="BU9" i="1"/>
  <c r="BC36" i="1"/>
  <c r="BC63" i="1" s="1"/>
  <c r="BC90" i="1" s="1"/>
  <c r="BC117" i="1" s="1"/>
  <c r="BC144" i="1" s="1"/>
  <c r="BC171" i="1" s="1"/>
  <c r="BC198" i="1" s="1"/>
  <c r="BC225" i="1" s="1"/>
  <c r="BC252" i="1" s="1"/>
  <c r="BC279" i="1" s="1"/>
  <c r="BC306" i="1" s="1"/>
  <c r="BC333" i="1" s="1"/>
  <c r="BC360" i="1" s="1"/>
  <c r="BC387" i="1" s="1"/>
  <c r="BC414" i="1" s="1"/>
  <c r="BC441" i="1" s="1"/>
  <c r="BC468" i="1" s="1"/>
  <c r="BC495" i="1" s="1"/>
  <c r="BC522" i="1" s="1"/>
  <c r="BC549" i="1" s="1"/>
  <c r="BC576" i="1" s="1"/>
  <c r="BC603" i="1" s="1"/>
  <c r="BC630" i="1" s="1"/>
  <c r="BC657" i="1" s="1"/>
  <c r="BC684" i="1" s="1"/>
  <c r="BC711" i="1" s="1"/>
  <c r="BC738" i="1" s="1"/>
  <c r="BC765" i="1" s="1"/>
  <c r="BC792" i="1" s="1"/>
  <c r="BC819" i="1" s="1"/>
  <c r="BC851" i="1"/>
  <c r="BU13" i="1"/>
  <c r="BC40" i="1"/>
  <c r="BC67" i="1" s="1"/>
  <c r="BC94" i="1" s="1"/>
  <c r="BC121" i="1" s="1"/>
  <c r="BC148" i="1" s="1"/>
  <c r="BC175" i="1" s="1"/>
  <c r="BC202" i="1" s="1"/>
  <c r="BC229" i="1" s="1"/>
  <c r="BC256" i="1" s="1"/>
  <c r="BC283" i="1" s="1"/>
  <c r="BC310" i="1" s="1"/>
  <c r="BC337" i="1" s="1"/>
  <c r="BC364" i="1" s="1"/>
  <c r="BC391" i="1" s="1"/>
  <c r="BC418" i="1" s="1"/>
  <c r="BC445" i="1" s="1"/>
  <c r="BC472" i="1" s="1"/>
  <c r="BC499" i="1" s="1"/>
  <c r="BC526" i="1" s="1"/>
  <c r="BC553" i="1" s="1"/>
  <c r="BC580" i="1" s="1"/>
  <c r="BC607" i="1" s="1"/>
  <c r="BC634" i="1" s="1"/>
  <c r="BC661" i="1" s="1"/>
  <c r="BC688" i="1" s="1"/>
  <c r="BC715" i="1" s="1"/>
  <c r="BC742" i="1" s="1"/>
  <c r="BC769" i="1" s="1"/>
  <c r="BC796" i="1" s="1"/>
  <c r="BC823" i="1" s="1"/>
  <c r="BA879" i="1"/>
  <c r="Y894" i="1"/>
  <c r="BC856" i="1"/>
  <c r="BC45" i="1"/>
  <c r="BC72" i="1" s="1"/>
  <c r="BC99" i="1" s="1"/>
  <c r="BC126" i="1" s="1"/>
  <c r="BC153" i="1" s="1"/>
  <c r="BC180" i="1" s="1"/>
  <c r="BC207" i="1" s="1"/>
  <c r="BC234" i="1" s="1"/>
  <c r="BC261" i="1" s="1"/>
  <c r="BC288" i="1" s="1"/>
  <c r="BC315" i="1" s="1"/>
  <c r="BC342" i="1" s="1"/>
  <c r="BC369" i="1" s="1"/>
  <c r="BC396" i="1" s="1"/>
  <c r="BC423" i="1" s="1"/>
  <c r="BC450" i="1" s="1"/>
  <c r="BC477" i="1" s="1"/>
  <c r="BC504" i="1" s="1"/>
  <c r="BC531" i="1" s="1"/>
  <c r="BC558" i="1" s="1"/>
  <c r="BC585" i="1" s="1"/>
  <c r="BC612" i="1" s="1"/>
  <c r="BC639" i="1" s="1"/>
  <c r="BC666" i="1" s="1"/>
  <c r="BC693" i="1" s="1"/>
  <c r="BC720" i="1" s="1"/>
  <c r="BC747" i="1" s="1"/>
  <c r="BC774" i="1" s="1"/>
  <c r="BC801" i="1" s="1"/>
  <c r="BC828" i="1" s="1"/>
  <c r="BU18" i="1"/>
  <c r="X894" i="1"/>
  <c r="AI886" i="1"/>
  <c r="AY894" i="1"/>
  <c r="BC855" i="1"/>
  <c r="BU17" i="1"/>
  <c r="BC44" i="1"/>
  <c r="BC71" i="1" s="1"/>
  <c r="BC98" i="1" s="1"/>
  <c r="BC125" i="1" s="1"/>
  <c r="BC152" i="1" s="1"/>
  <c r="BC179" i="1" s="1"/>
  <c r="BC206" i="1" s="1"/>
  <c r="BC233" i="1" s="1"/>
  <c r="BC260" i="1" s="1"/>
  <c r="BC287" i="1" s="1"/>
  <c r="BC314" i="1" s="1"/>
  <c r="BC341" i="1" s="1"/>
  <c r="BC368" i="1" s="1"/>
  <c r="BC395" i="1" s="1"/>
  <c r="BC422" i="1" s="1"/>
  <c r="BC449" i="1" s="1"/>
  <c r="BC476" i="1" s="1"/>
  <c r="BC503" i="1" s="1"/>
  <c r="BC530" i="1" s="1"/>
  <c r="BC557" i="1" s="1"/>
  <c r="BC584" i="1" s="1"/>
  <c r="BC611" i="1" s="1"/>
  <c r="BC638" i="1" s="1"/>
  <c r="BC665" i="1" s="1"/>
  <c r="BC692" i="1" s="1"/>
  <c r="BC719" i="1" s="1"/>
  <c r="BC746" i="1" s="1"/>
  <c r="BC773" i="1" s="1"/>
  <c r="BC800" i="1" s="1"/>
  <c r="BC827" i="1" s="1"/>
  <c r="Q62" i="1"/>
  <c r="B89" i="1" s="1"/>
  <c r="B81" i="1"/>
  <c r="Q81" i="1" s="1"/>
  <c r="AI890" i="1"/>
  <c r="T894" i="1"/>
  <c r="AI875" i="1"/>
  <c r="W894" i="1"/>
  <c r="AI879" i="1"/>
  <c r="A111" i="1"/>
  <c r="A85" i="1"/>
  <c r="BC846" i="1"/>
  <c r="BC35" i="1"/>
  <c r="BC62" i="1" s="1"/>
  <c r="BC89" i="1" s="1"/>
  <c r="BC116" i="1" s="1"/>
  <c r="BC143" i="1" s="1"/>
  <c r="BC170" i="1" s="1"/>
  <c r="BC197" i="1" s="1"/>
  <c r="BC224" i="1" s="1"/>
  <c r="BC251" i="1" s="1"/>
  <c r="BC278" i="1" s="1"/>
  <c r="BC305" i="1" s="1"/>
  <c r="BC332" i="1" s="1"/>
  <c r="BC359" i="1" s="1"/>
  <c r="BC386" i="1" s="1"/>
  <c r="BC413" i="1" s="1"/>
  <c r="BC440" i="1" s="1"/>
  <c r="BC467" i="1" s="1"/>
  <c r="BC494" i="1" s="1"/>
  <c r="BC521" i="1" s="1"/>
  <c r="BC548" i="1" s="1"/>
  <c r="BC575" i="1" s="1"/>
  <c r="BC602" i="1" s="1"/>
  <c r="BC629" i="1" s="1"/>
  <c r="BC656" i="1" s="1"/>
  <c r="BC683" i="1" s="1"/>
  <c r="BC710" i="1" s="1"/>
  <c r="BC737" i="1" s="1"/>
  <c r="BC764" i="1" s="1"/>
  <c r="BC791" i="1" s="1"/>
  <c r="BC818" i="1" s="1"/>
  <c r="BU8" i="1"/>
  <c r="BC854" i="1"/>
  <c r="BU16" i="1"/>
  <c r="BC43" i="1"/>
  <c r="BC70" i="1" s="1"/>
  <c r="BC97" i="1" s="1"/>
  <c r="BC124" i="1" s="1"/>
  <c r="BC151" i="1" s="1"/>
  <c r="BC178" i="1" s="1"/>
  <c r="BC205" i="1" s="1"/>
  <c r="BC232" i="1" s="1"/>
  <c r="BC259" i="1" s="1"/>
  <c r="BC286" i="1" s="1"/>
  <c r="BC313" i="1" s="1"/>
  <c r="BC340" i="1" s="1"/>
  <c r="BC367" i="1" s="1"/>
  <c r="BC394" i="1" s="1"/>
  <c r="BC421" i="1" s="1"/>
  <c r="BC448" i="1" s="1"/>
  <c r="BC475" i="1" s="1"/>
  <c r="BC502" i="1" s="1"/>
  <c r="BC529" i="1" s="1"/>
  <c r="BC556" i="1" s="1"/>
  <c r="BC583" i="1" s="1"/>
  <c r="BC610" i="1" s="1"/>
  <c r="BC637" i="1" s="1"/>
  <c r="BC664" i="1" s="1"/>
  <c r="BC691" i="1" s="1"/>
  <c r="BC718" i="1" s="1"/>
  <c r="BC745" i="1" s="1"/>
  <c r="BC772" i="1" s="1"/>
  <c r="BC799" i="1" s="1"/>
  <c r="BC826" i="1" s="1"/>
  <c r="BV81" i="1"/>
  <c r="CK81" i="1" s="1"/>
  <c r="CK82" i="1" s="1"/>
  <c r="CK62" i="1"/>
  <c r="BV89" i="1" s="1"/>
  <c r="BA62" i="1"/>
  <c r="AL89" i="1" s="1"/>
  <c r="AL81" i="1"/>
  <c r="BA81" i="1" s="1"/>
  <c r="BA82" i="1" s="1"/>
  <c r="AO898" i="1"/>
  <c r="BA880" i="1"/>
  <c r="AT894" i="1"/>
  <c r="AX894" i="1"/>
  <c r="Z894" i="1"/>
  <c r="AV894" i="1"/>
  <c r="BA876" i="1"/>
  <c r="AQ894" i="1"/>
  <c r="BC862" i="1"/>
  <c r="BU24" i="1"/>
  <c r="BC51" i="1"/>
  <c r="BC78" i="1" s="1"/>
  <c r="BC105" i="1" s="1"/>
  <c r="BC132" i="1" s="1"/>
  <c r="BC159" i="1" s="1"/>
  <c r="BC186" i="1" s="1"/>
  <c r="BC213" i="1" s="1"/>
  <c r="BC240" i="1" s="1"/>
  <c r="BC267" i="1" s="1"/>
  <c r="BC294" i="1" s="1"/>
  <c r="BC321" i="1" s="1"/>
  <c r="BC348" i="1" s="1"/>
  <c r="BC375" i="1" s="1"/>
  <c r="BC402" i="1" s="1"/>
  <c r="BC429" i="1" s="1"/>
  <c r="BC456" i="1" s="1"/>
  <c r="BC483" i="1" s="1"/>
  <c r="BC510" i="1" s="1"/>
  <c r="BC537" i="1" s="1"/>
  <c r="BC564" i="1" s="1"/>
  <c r="BC591" i="1" s="1"/>
  <c r="BC618" i="1" s="1"/>
  <c r="BC645" i="1" s="1"/>
  <c r="BC672" i="1" s="1"/>
  <c r="BC699" i="1" s="1"/>
  <c r="BC726" i="1" s="1"/>
  <c r="BC753" i="1" s="1"/>
  <c r="BC780" i="1" s="1"/>
  <c r="BC807" i="1" s="1"/>
  <c r="BC834" i="1" s="1"/>
  <c r="BC853" i="1"/>
  <c r="BU15" i="1"/>
  <c r="BC42" i="1"/>
  <c r="BC69" i="1" s="1"/>
  <c r="BC96" i="1" s="1"/>
  <c r="BC123" i="1" s="1"/>
  <c r="BC150" i="1" s="1"/>
  <c r="BC177" i="1" s="1"/>
  <c r="BC204" i="1" s="1"/>
  <c r="BC231" i="1" s="1"/>
  <c r="BC258" i="1" s="1"/>
  <c r="BC285" i="1" s="1"/>
  <c r="BC312" i="1" s="1"/>
  <c r="BC339" i="1" s="1"/>
  <c r="BC366" i="1" s="1"/>
  <c r="BC393" i="1" s="1"/>
  <c r="BC420" i="1" s="1"/>
  <c r="BC447" i="1" s="1"/>
  <c r="BC474" i="1" s="1"/>
  <c r="BC501" i="1" s="1"/>
  <c r="BC528" i="1" s="1"/>
  <c r="BC555" i="1" s="1"/>
  <c r="BC582" i="1" s="1"/>
  <c r="BC609" i="1" s="1"/>
  <c r="BC636" i="1" s="1"/>
  <c r="BC663" i="1" s="1"/>
  <c r="BC690" i="1" s="1"/>
  <c r="BC717" i="1" s="1"/>
  <c r="BC744" i="1" s="1"/>
  <c r="BC771" i="1" s="1"/>
  <c r="BC798" i="1" s="1"/>
  <c r="BC825" i="1" s="1"/>
  <c r="BU841" i="1"/>
  <c r="BU4" i="1"/>
  <c r="BU30" i="1"/>
  <c r="BU31" i="1" s="1"/>
  <c r="BU57" i="1" s="1"/>
  <c r="BU58" i="1" s="1"/>
  <c r="BU84" i="1" s="1"/>
  <c r="BU85" i="1" s="1"/>
  <c r="BU111" i="1" s="1"/>
  <c r="BU112" i="1" s="1"/>
  <c r="BU138" i="1" s="1"/>
  <c r="BU139" i="1" s="1"/>
  <c r="BU165" i="1" s="1"/>
  <c r="BU166" i="1" s="1"/>
  <c r="BU192" i="1" s="1"/>
  <c r="BU193" i="1" s="1"/>
  <c r="BU219" i="1" s="1"/>
  <c r="BU220" i="1" s="1"/>
  <c r="BU246" i="1" s="1"/>
  <c r="BU247" i="1" s="1"/>
  <c r="BU273" i="1" s="1"/>
  <c r="BU274" i="1" s="1"/>
  <c r="BU300" i="1" s="1"/>
  <c r="BU301" i="1" s="1"/>
  <c r="BU327" i="1" s="1"/>
  <c r="BU328" i="1" s="1"/>
  <c r="BU354" i="1" s="1"/>
  <c r="BU355" i="1" s="1"/>
  <c r="BU381" i="1" s="1"/>
  <c r="BU382" i="1" s="1"/>
  <c r="BU408" i="1" s="1"/>
  <c r="BU409" i="1" s="1"/>
  <c r="BU435" i="1" s="1"/>
  <c r="BU436" i="1" s="1"/>
  <c r="BU462" i="1" s="1"/>
  <c r="BU463" i="1" s="1"/>
  <c r="BU489" i="1" s="1"/>
  <c r="BU490" i="1" s="1"/>
  <c r="BU516" i="1" s="1"/>
  <c r="BU517" i="1" s="1"/>
  <c r="BU543" i="1" s="1"/>
  <c r="BU544" i="1" s="1"/>
  <c r="BU570" i="1" s="1"/>
  <c r="BU571" i="1" s="1"/>
  <c r="BU597" i="1" s="1"/>
  <c r="BU598" i="1" s="1"/>
  <c r="BU624" i="1" s="1"/>
  <c r="BU625" i="1" s="1"/>
  <c r="BU651" i="1" s="1"/>
  <c r="BU652" i="1" s="1"/>
  <c r="BU678" i="1" s="1"/>
  <c r="BU679" i="1" s="1"/>
  <c r="BU705" i="1" s="1"/>
  <c r="BU706" i="1" s="1"/>
  <c r="BU732" i="1" s="1"/>
  <c r="BU733" i="1" s="1"/>
  <c r="BU759" i="1" s="1"/>
  <c r="BU760" i="1" s="1"/>
  <c r="BU786" i="1" s="1"/>
  <c r="BU787" i="1" s="1"/>
  <c r="BU813" i="1" s="1"/>
  <c r="BU814" i="1" s="1"/>
  <c r="BC857" i="1"/>
  <c r="BU19" i="1"/>
  <c r="BC46" i="1"/>
  <c r="BC73" i="1" s="1"/>
  <c r="BC100" i="1" s="1"/>
  <c r="BC127" i="1" s="1"/>
  <c r="BC154" i="1" s="1"/>
  <c r="BC181" i="1" s="1"/>
  <c r="BC208" i="1" s="1"/>
  <c r="BC235" i="1" s="1"/>
  <c r="BC262" i="1" s="1"/>
  <c r="BC289" i="1" s="1"/>
  <c r="BC316" i="1" s="1"/>
  <c r="BC343" i="1" s="1"/>
  <c r="BC370" i="1" s="1"/>
  <c r="BC397" i="1" s="1"/>
  <c r="BC424" i="1" s="1"/>
  <c r="BC451" i="1" s="1"/>
  <c r="BC478" i="1" s="1"/>
  <c r="BC505" i="1" s="1"/>
  <c r="BC532" i="1" s="1"/>
  <c r="BC559" i="1" s="1"/>
  <c r="BC586" i="1" s="1"/>
  <c r="BC613" i="1" s="1"/>
  <c r="BC640" i="1" s="1"/>
  <c r="BC667" i="1" s="1"/>
  <c r="BC694" i="1" s="1"/>
  <c r="BC721" i="1" s="1"/>
  <c r="BC748" i="1" s="1"/>
  <c r="BC775" i="1" s="1"/>
  <c r="BC802" i="1" s="1"/>
  <c r="BC829" i="1" s="1"/>
  <c r="AB896" i="1"/>
  <c r="AB894" i="1"/>
  <c r="AU894" i="1"/>
  <c r="AI884" i="1"/>
  <c r="CK865" i="1"/>
  <c r="AO899" i="1" s="1"/>
  <c r="AI876" i="1"/>
  <c r="BC864" i="1"/>
  <c r="BC53" i="1"/>
  <c r="BC80" i="1" s="1"/>
  <c r="BC107" i="1" s="1"/>
  <c r="BC134" i="1" s="1"/>
  <c r="BC161" i="1" s="1"/>
  <c r="BC188" i="1" s="1"/>
  <c r="BC215" i="1" s="1"/>
  <c r="BC242" i="1" s="1"/>
  <c r="BC269" i="1" s="1"/>
  <c r="BC296" i="1" s="1"/>
  <c r="BC323" i="1" s="1"/>
  <c r="BC350" i="1" s="1"/>
  <c r="BC377" i="1" s="1"/>
  <c r="BC404" i="1" s="1"/>
  <c r="BC431" i="1" s="1"/>
  <c r="BC458" i="1" s="1"/>
  <c r="BC485" i="1" s="1"/>
  <c r="BC512" i="1" s="1"/>
  <c r="BC539" i="1" s="1"/>
  <c r="BC566" i="1" s="1"/>
  <c r="BC593" i="1" s="1"/>
  <c r="BC620" i="1" s="1"/>
  <c r="BC647" i="1" s="1"/>
  <c r="BC674" i="1" s="1"/>
  <c r="BC701" i="1" s="1"/>
  <c r="BC728" i="1" s="1"/>
  <c r="BC755" i="1" s="1"/>
  <c r="BC782" i="1" s="1"/>
  <c r="BC809" i="1" s="1"/>
  <c r="BC836" i="1" s="1"/>
  <c r="BU26" i="1"/>
  <c r="BS62" i="1"/>
  <c r="BD89" i="1" s="1"/>
  <c r="BD81" i="1"/>
  <c r="BS81" i="1" s="1"/>
  <c r="BS82" i="1" s="1"/>
  <c r="AD894" i="1"/>
  <c r="BA891" i="1"/>
  <c r="AI893" i="1"/>
  <c r="Q865" i="1"/>
  <c r="B868" i="1" s="1"/>
  <c r="BA865" i="1"/>
  <c r="B876" i="1" s="1"/>
  <c r="AW894" i="1"/>
  <c r="AI888" i="1"/>
  <c r="BC863" i="1"/>
  <c r="BC52" i="1"/>
  <c r="BC79" i="1" s="1"/>
  <c r="BC106" i="1" s="1"/>
  <c r="BC133" i="1" s="1"/>
  <c r="BC160" i="1" s="1"/>
  <c r="BC187" i="1" s="1"/>
  <c r="BC214" i="1" s="1"/>
  <c r="BC241" i="1" s="1"/>
  <c r="BC268" i="1" s="1"/>
  <c r="BC295" i="1" s="1"/>
  <c r="BC322" i="1" s="1"/>
  <c r="BC349" i="1" s="1"/>
  <c r="BC376" i="1" s="1"/>
  <c r="BC403" i="1" s="1"/>
  <c r="BC430" i="1" s="1"/>
  <c r="BC457" i="1" s="1"/>
  <c r="BC484" i="1" s="1"/>
  <c r="BC511" i="1" s="1"/>
  <c r="BC538" i="1" s="1"/>
  <c r="BC565" i="1" s="1"/>
  <c r="BC592" i="1" s="1"/>
  <c r="BC619" i="1" s="1"/>
  <c r="BC646" i="1" s="1"/>
  <c r="BC673" i="1" s="1"/>
  <c r="BC700" i="1" s="1"/>
  <c r="BC727" i="1" s="1"/>
  <c r="BC754" i="1" s="1"/>
  <c r="BC781" i="1" s="1"/>
  <c r="BC808" i="1" s="1"/>
  <c r="BC835" i="1" s="1"/>
  <c r="BU25" i="1"/>
  <c r="BC859" i="1"/>
  <c r="BU21" i="1"/>
  <c r="BC48" i="1"/>
  <c r="BC75" i="1" s="1"/>
  <c r="BC102" i="1" s="1"/>
  <c r="BC129" i="1" s="1"/>
  <c r="BC156" i="1" s="1"/>
  <c r="BC183" i="1" s="1"/>
  <c r="BC210" i="1" s="1"/>
  <c r="BC237" i="1" s="1"/>
  <c r="BC264" i="1" s="1"/>
  <c r="BC291" i="1" s="1"/>
  <c r="BC318" i="1" s="1"/>
  <c r="BC345" i="1" s="1"/>
  <c r="BC372" i="1" s="1"/>
  <c r="BC399" i="1" s="1"/>
  <c r="BC426" i="1" s="1"/>
  <c r="BC453" i="1" s="1"/>
  <c r="BC480" i="1" s="1"/>
  <c r="BC507" i="1" s="1"/>
  <c r="BC534" i="1" s="1"/>
  <c r="BC561" i="1" s="1"/>
  <c r="BC588" i="1" s="1"/>
  <c r="BC615" i="1" s="1"/>
  <c r="BC642" i="1" s="1"/>
  <c r="BC669" i="1" s="1"/>
  <c r="BC696" i="1" s="1"/>
  <c r="BC723" i="1" s="1"/>
  <c r="BC750" i="1" s="1"/>
  <c r="BC777" i="1" s="1"/>
  <c r="BC804" i="1" s="1"/>
  <c r="BC831" i="1" s="1"/>
  <c r="AG894" i="1"/>
  <c r="BC849" i="1"/>
  <c r="BU11" i="1"/>
  <c r="BC38" i="1"/>
  <c r="BC65" i="1" s="1"/>
  <c r="BC92" i="1" s="1"/>
  <c r="BC119" i="1" s="1"/>
  <c r="BC146" i="1" s="1"/>
  <c r="BC173" i="1" s="1"/>
  <c r="BC200" i="1" s="1"/>
  <c r="BC227" i="1" s="1"/>
  <c r="BC254" i="1" s="1"/>
  <c r="BC281" i="1" s="1"/>
  <c r="BC308" i="1" s="1"/>
  <c r="BC335" i="1" s="1"/>
  <c r="BC362" i="1" s="1"/>
  <c r="BC389" i="1" s="1"/>
  <c r="BC416" i="1" s="1"/>
  <c r="BC443" i="1" s="1"/>
  <c r="BC470" i="1" s="1"/>
  <c r="BC497" i="1" s="1"/>
  <c r="BC524" i="1" s="1"/>
  <c r="BC551" i="1" s="1"/>
  <c r="BC578" i="1" s="1"/>
  <c r="BC605" i="1" s="1"/>
  <c r="BC632" i="1" s="1"/>
  <c r="BC659" i="1" s="1"/>
  <c r="BC686" i="1" s="1"/>
  <c r="BC713" i="1" s="1"/>
  <c r="BC740" i="1" s="1"/>
  <c r="BC767" i="1" s="1"/>
  <c r="BC794" i="1" s="1"/>
  <c r="BC821" i="1" s="1"/>
  <c r="AC894" i="1"/>
  <c r="BC848" i="1"/>
  <c r="BC37" i="1"/>
  <c r="BC64" i="1" s="1"/>
  <c r="BC91" i="1" s="1"/>
  <c r="BC118" i="1" s="1"/>
  <c r="BC145" i="1" s="1"/>
  <c r="BC172" i="1" s="1"/>
  <c r="BC199" i="1" s="1"/>
  <c r="BC226" i="1" s="1"/>
  <c r="BC253" i="1" s="1"/>
  <c r="BC280" i="1" s="1"/>
  <c r="BC307" i="1" s="1"/>
  <c r="BC334" i="1" s="1"/>
  <c r="BC361" i="1" s="1"/>
  <c r="BC388" i="1" s="1"/>
  <c r="BC415" i="1" s="1"/>
  <c r="BC442" i="1" s="1"/>
  <c r="BC469" i="1" s="1"/>
  <c r="BC496" i="1" s="1"/>
  <c r="BC523" i="1" s="1"/>
  <c r="BC550" i="1" s="1"/>
  <c r="BC577" i="1" s="1"/>
  <c r="BC604" i="1" s="1"/>
  <c r="BC631" i="1" s="1"/>
  <c r="BC658" i="1" s="1"/>
  <c r="BC685" i="1" s="1"/>
  <c r="BC712" i="1" s="1"/>
  <c r="BC739" i="1" s="1"/>
  <c r="BC766" i="1" s="1"/>
  <c r="BC793" i="1" s="1"/>
  <c r="BC820" i="1" s="1"/>
  <c r="BU10" i="1"/>
  <c r="BA875" i="1"/>
  <c r="AL894" i="1"/>
  <c r="BA894" i="1" s="1"/>
  <c r="BA878" i="1"/>
  <c r="AO894" i="1"/>
  <c r="BA886" i="1"/>
  <c r="AF894" i="1"/>
  <c r="AI880" i="1"/>
  <c r="BA877" i="1"/>
  <c r="BC850" i="1"/>
  <c r="BU12" i="1"/>
  <c r="BC39" i="1"/>
  <c r="BC66" i="1" s="1"/>
  <c r="BC93" i="1" s="1"/>
  <c r="BC120" i="1" s="1"/>
  <c r="BC147" i="1" s="1"/>
  <c r="BC174" i="1" s="1"/>
  <c r="BC201" i="1" s="1"/>
  <c r="BC228" i="1" s="1"/>
  <c r="BC255" i="1" s="1"/>
  <c r="BC282" i="1" s="1"/>
  <c r="BC309" i="1" s="1"/>
  <c r="BC336" i="1" s="1"/>
  <c r="BC363" i="1" s="1"/>
  <c r="BC390" i="1" s="1"/>
  <c r="BC417" i="1" s="1"/>
  <c r="BC444" i="1" s="1"/>
  <c r="BC471" i="1" s="1"/>
  <c r="BC498" i="1" s="1"/>
  <c r="BC525" i="1" s="1"/>
  <c r="BC552" i="1" s="1"/>
  <c r="BC579" i="1" s="1"/>
  <c r="BC606" i="1" s="1"/>
  <c r="BC633" i="1" s="1"/>
  <c r="BC660" i="1" s="1"/>
  <c r="BC687" i="1" s="1"/>
  <c r="BC714" i="1" s="1"/>
  <c r="BC741" i="1" s="1"/>
  <c r="BC768" i="1" s="1"/>
  <c r="BC795" i="1" s="1"/>
  <c r="BC822" i="1" s="1"/>
  <c r="BC861" i="1"/>
  <c r="BU23" i="1"/>
  <c r="BC50" i="1"/>
  <c r="BC77" i="1" s="1"/>
  <c r="BC104" i="1" s="1"/>
  <c r="BC131" i="1" s="1"/>
  <c r="BC158" i="1" s="1"/>
  <c r="BC185" i="1" s="1"/>
  <c r="BC212" i="1" s="1"/>
  <c r="BC239" i="1" s="1"/>
  <c r="BC266" i="1" s="1"/>
  <c r="BC293" i="1" s="1"/>
  <c r="BC320" i="1" s="1"/>
  <c r="BC347" i="1" s="1"/>
  <c r="BC374" i="1" s="1"/>
  <c r="BC401" i="1" s="1"/>
  <c r="BC428" i="1" s="1"/>
  <c r="BC455" i="1" s="1"/>
  <c r="BC482" i="1" s="1"/>
  <c r="BC509" i="1" s="1"/>
  <c r="BC536" i="1" s="1"/>
  <c r="BC563" i="1" s="1"/>
  <c r="BC590" i="1" s="1"/>
  <c r="BC617" i="1" s="1"/>
  <c r="BC644" i="1" s="1"/>
  <c r="BC671" i="1" s="1"/>
  <c r="BC698" i="1" s="1"/>
  <c r="BC725" i="1" s="1"/>
  <c r="BC752" i="1" s="1"/>
  <c r="BC779" i="1" s="1"/>
  <c r="BC806" i="1" s="1"/>
  <c r="BC833" i="1" s="1"/>
  <c r="BC858" i="1"/>
  <c r="BU20" i="1"/>
  <c r="BC47" i="1"/>
  <c r="BC74" i="1" s="1"/>
  <c r="BC101" i="1" s="1"/>
  <c r="BC128" i="1" s="1"/>
  <c r="BC155" i="1" s="1"/>
  <c r="BC182" i="1" s="1"/>
  <c r="BC209" i="1" s="1"/>
  <c r="BC236" i="1" s="1"/>
  <c r="BC263" i="1" s="1"/>
  <c r="BC290" i="1" s="1"/>
  <c r="BC317" i="1" s="1"/>
  <c r="BC344" i="1" s="1"/>
  <c r="BC371" i="1" s="1"/>
  <c r="BC398" i="1" s="1"/>
  <c r="BC425" i="1" s="1"/>
  <c r="BC452" i="1" s="1"/>
  <c r="BC479" i="1" s="1"/>
  <c r="BC506" i="1" s="1"/>
  <c r="BC533" i="1" s="1"/>
  <c r="BC560" i="1" s="1"/>
  <c r="BC587" i="1" s="1"/>
  <c r="BC614" i="1" s="1"/>
  <c r="BC641" i="1" s="1"/>
  <c r="BC668" i="1" s="1"/>
  <c r="BC695" i="1" s="1"/>
  <c r="BC722" i="1" s="1"/>
  <c r="BC749" i="1" s="1"/>
  <c r="BC776" i="1" s="1"/>
  <c r="BC803" i="1" s="1"/>
  <c r="BC830" i="1" s="1"/>
  <c r="T81" i="1"/>
  <c r="AI81" i="1" s="1"/>
  <c r="AI82" i="1" s="1"/>
  <c r="AI62" i="1"/>
  <c r="T89" i="1" s="1"/>
  <c r="T108" i="1" l="1"/>
  <c r="AI108" i="1" s="1"/>
  <c r="AI109" i="1" s="1"/>
  <c r="AI89" i="1"/>
  <c r="T116" i="1" s="1"/>
  <c r="BU849" i="1"/>
  <c r="BU38" i="1"/>
  <c r="BU65" i="1" s="1"/>
  <c r="BU92" i="1" s="1"/>
  <c r="BU119" i="1" s="1"/>
  <c r="BU146" i="1" s="1"/>
  <c r="BU173" i="1" s="1"/>
  <c r="BU200" i="1" s="1"/>
  <c r="BU227" i="1" s="1"/>
  <c r="BU254" i="1" s="1"/>
  <c r="BU281" i="1" s="1"/>
  <c r="BU308" i="1" s="1"/>
  <c r="BU335" i="1" s="1"/>
  <c r="BU362" i="1" s="1"/>
  <c r="BU389" i="1" s="1"/>
  <c r="BU416" i="1" s="1"/>
  <c r="BU443" i="1" s="1"/>
  <c r="BU470" i="1" s="1"/>
  <c r="BU497" i="1" s="1"/>
  <c r="BU524" i="1" s="1"/>
  <c r="BU551" i="1" s="1"/>
  <c r="BU578" i="1" s="1"/>
  <c r="BU605" i="1" s="1"/>
  <c r="BU632" i="1" s="1"/>
  <c r="BU659" i="1" s="1"/>
  <c r="BU686" i="1" s="1"/>
  <c r="BU713" i="1" s="1"/>
  <c r="BU740" i="1" s="1"/>
  <c r="BU767" i="1" s="1"/>
  <c r="BU794" i="1" s="1"/>
  <c r="BU821" i="1" s="1"/>
  <c r="BA89" i="1"/>
  <c r="AL116" i="1" s="1"/>
  <c r="AL108" i="1"/>
  <c r="BA108" i="1" s="1"/>
  <c r="BA109" i="1" s="1"/>
  <c r="BU856" i="1"/>
  <c r="BU45" i="1"/>
  <c r="BU72" i="1" s="1"/>
  <c r="BU99" i="1" s="1"/>
  <c r="BU126" i="1" s="1"/>
  <c r="BU153" i="1" s="1"/>
  <c r="BU180" i="1" s="1"/>
  <c r="BU207" i="1" s="1"/>
  <c r="BU234" i="1" s="1"/>
  <c r="BU261" i="1" s="1"/>
  <c r="BU288" i="1" s="1"/>
  <c r="BU315" i="1" s="1"/>
  <c r="BU342" i="1" s="1"/>
  <c r="BU369" i="1" s="1"/>
  <c r="BU396" i="1" s="1"/>
  <c r="BU423" i="1" s="1"/>
  <c r="BU450" i="1" s="1"/>
  <c r="BU477" i="1" s="1"/>
  <c r="BU504" i="1" s="1"/>
  <c r="BU531" i="1" s="1"/>
  <c r="BU558" i="1" s="1"/>
  <c r="BU585" i="1" s="1"/>
  <c r="BU612" i="1" s="1"/>
  <c r="BU639" i="1" s="1"/>
  <c r="BU666" i="1" s="1"/>
  <c r="BU693" i="1" s="1"/>
  <c r="BU720" i="1" s="1"/>
  <c r="BU747" i="1" s="1"/>
  <c r="BU774" i="1" s="1"/>
  <c r="BU801" i="1" s="1"/>
  <c r="BU828" i="1" s="1"/>
  <c r="BU864" i="1"/>
  <c r="BU53" i="1"/>
  <c r="BU80" i="1" s="1"/>
  <c r="BU107" i="1" s="1"/>
  <c r="BU134" i="1" s="1"/>
  <c r="BU161" i="1" s="1"/>
  <c r="BU188" i="1" s="1"/>
  <c r="BU215" i="1" s="1"/>
  <c r="BU242" i="1" s="1"/>
  <c r="BU269" i="1" s="1"/>
  <c r="BU296" i="1" s="1"/>
  <c r="BU323" i="1" s="1"/>
  <c r="BU350" i="1" s="1"/>
  <c r="BU377" i="1" s="1"/>
  <c r="BU404" i="1" s="1"/>
  <c r="BU431" i="1" s="1"/>
  <c r="BU458" i="1" s="1"/>
  <c r="BU485" i="1" s="1"/>
  <c r="BU512" i="1" s="1"/>
  <c r="BU539" i="1" s="1"/>
  <c r="BU566" i="1" s="1"/>
  <c r="BU593" i="1" s="1"/>
  <c r="BU620" i="1" s="1"/>
  <c r="BU647" i="1" s="1"/>
  <c r="BU674" i="1" s="1"/>
  <c r="BU701" i="1" s="1"/>
  <c r="BU728" i="1" s="1"/>
  <c r="BU755" i="1" s="1"/>
  <c r="BU782" i="1" s="1"/>
  <c r="BU809" i="1" s="1"/>
  <c r="BU836" i="1" s="1"/>
  <c r="BU853" i="1"/>
  <c r="BU42" i="1"/>
  <c r="BU69" i="1" s="1"/>
  <c r="BU96" i="1" s="1"/>
  <c r="BU123" i="1" s="1"/>
  <c r="BU150" i="1" s="1"/>
  <c r="BU177" i="1" s="1"/>
  <c r="BU204" i="1" s="1"/>
  <c r="BU231" i="1" s="1"/>
  <c r="BU258" i="1" s="1"/>
  <c r="BU285" i="1" s="1"/>
  <c r="BU312" i="1" s="1"/>
  <c r="BU339" i="1" s="1"/>
  <c r="BU366" i="1" s="1"/>
  <c r="BU393" i="1" s="1"/>
  <c r="BU420" i="1" s="1"/>
  <c r="BU447" i="1" s="1"/>
  <c r="BU474" i="1" s="1"/>
  <c r="BU501" i="1" s="1"/>
  <c r="BU528" i="1" s="1"/>
  <c r="BU555" i="1" s="1"/>
  <c r="BU582" i="1" s="1"/>
  <c r="BU609" i="1" s="1"/>
  <c r="BU636" i="1" s="1"/>
  <c r="BU663" i="1" s="1"/>
  <c r="BU690" i="1" s="1"/>
  <c r="BU717" i="1" s="1"/>
  <c r="BU744" i="1" s="1"/>
  <c r="BU771" i="1" s="1"/>
  <c r="BU798" i="1" s="1"/>
  <c r="BU825" i="1" s="1"/>
  <c r="BV108" i="1"/>
  <c r="CK108" i="1" s="1"/>
  <c r="CK109" i="1" s="1"/>
  <c r="CK89" i="1"/>
  <c r="BV116" i="1" s="1"/>
  <c r="B108" i="1"/>
  <c r="Q108" i="1" s="1"/>
  <c r="Q89" i="1"/>
  <c r="B116" i="1" s="1"/>
  <c r="BU847" i="1"/>
  <c r="BU36" i="1"/>
  <c r="BU63" i="1" s="1"/>
  <c r="BU90" i="1" s="1"/>
  <c r="BU117" i="1" s="1"/>
  <c r="BU144" i="1" s="1"/>
  <c r="BU171" i="1" s="1"/>
  <c r="BU198" i="1" s="1"/>
  <c r="BU225" i="1" s="1"/>
  <c r="BU252" i="1" s="1"/>
  <c r="BU279" i="1" s="1"/>
  <c r="BU306" i="1" s="1"/>
  <c r="BU333" i="1" s="1"/>
  <c r="BU360" i="1" s="1"/>
  <c r="BU387" i="1" s="1"/>
  <c r="BU414" i="1" s="1"/>
  <c r="BU441" i="1" s="1"/>
  <c r="BU468" i="1" s="1"/>
  <c r="BU495" i="1" s="1"/>
  <c r="BU522" i="1" s="1"/>
  <c r="BU549" i="1" s="1"/>
  <c r="BU576" i="1" s="1"/>
  <c r="BU603" i="1" s="1"/>
  <c r="BU630" i="1" s="1"/>
  <c r="BU657" i="1" s="1"/>
  <c r="BU684" i="1" s="1"/>
  <c r="BU711" i="1" s="1"/>
  <c r="BU738" i="1" s="1"/>
  <c r="BU765" i="1" s="1"/>
  <c r="BU792" i="1" s="1"/>
  <c r="BU819" i="1" s="1"/>
  <c r="A138" i="1"/>
  <c r="A112" i="1"/>
  <c r="BU855" i="1"/>
  <c r="BU44" i="1"/>
  <c r="BU71" i="1" s="1"/>
  <c r="BU98" i="1" s="1"/>
  <c r="BU125" i="1" s="1"/>
  <c r="BU152" i="1" s="1"/>
  <c r="BU179" i="1" s="1"/>
  <c r="BU206" i="1" s="1"/>
  <c r="BU233" i="1" s="1"/>
  <c r="BU260" i="1" s="1"/>
  <c r="BU287" i="1" s="1"/>
  <c r="BU314" i="1" s="1"/>
  <c r="BU341" i="1" s="1"/>
  <c r="BU368" i="1" s="1"/>
  <c r="BU395" i="1" s="1"/>
  <c r="BU422" i="1" s="1"/>
  <c r="BU449" i="1" s="1"/>
  <c r="BU476" i="1" s="1"/>
  <c r="BU503" i="1" s="1"/>
  <c r="BU530" i="1" s="1"/>
  <c r="BU557" i="1" s="1"/>
  <c r="BU584" i="1" s="1"/>
  <c r="BU611" i="1" s="1"/>
  <c r="BU638" i="1" s="1"/>
  <c r="BU665" i="1" s="1"/>
  <c r="BU692" i="1" s="1"/>
  <c r="BU719" i="1" s="1"/>
  <c r="BU746" i="1" s="1"/>
  <c r="BU773" i="1" s="1"/>
  <c r="BU800" i="1" s="1"/>
  <c r="BU827" i="1" s="1"/>
  <c r="BU850" i="1"/>
  <c r="BU39" i="1"/>
  <c r="BU66" i="1" s="1"/>
  <c r="BU93" i="1" s="1"/>
  <c r="BU120" i="1" s="1"/>
  <c r="BU147" i="1" s="1"/>
  <c r="BU174" i="1" s="1"/>
  <c r="BU201" i="1" s="1"/>
  <c r="BU228" i="1" s="1"/>
  <c r="BU255" i="1" s="1"/>
  <c r="BU282" i="1" s="1"/>
  <c r="BU309" i="1" s="1"/>
  <c r="BU336" i="1" s="1"/>
  <c r="BU363" i="1" s="1"/>
  <c r="BU390" i="1" s="1"/>
  <c r="BU417" i="1" s="1"/>
  <c r="BU444" i="1" s="1"/>
  <c r="BU471" i="1" s="1"/>
  <c r="BU498" i="1" s="1"/>
  <c r="BU525" i="1" s="1"/>
  <c r="BU552" i="1" s="1"/>
  <c r="BU579" i="1" s="1"/>
  <c r="BU606" i="1" s="1"/>
  <c r="BU633" i="1" s="1"/>
  <c r="BU660" i="1" s="1"/>
  <c r="BU687" i="1" s="1"/>
  <c r="BU714" i="1" s="1"/>
  <c r="BU741" i="1" s="1"/>
  <c r="BU768" i="1" s="1"/>
  <c r="BU795" i="1" s="1"/>
  <c r="BU822" i="1" s="1"/>
  <c r="BU859" i="1"/>
  <c r="BU48" i="1"/>
  <c r="BU75" i="1" s="1"/>
  <c r="BU102" i="1" s="1"/>
  <c r="BU129" i="1" s="1"/>
  <c r="BU156" i="1" s="1"/>
  <c r="BU183" i="1" s="1"/>
  <c r="BU210" i="1" s="1"/>
  <c r="BU237" i="1" s="1"/>
  <c r="BU264" i="1" s="1"/>
  <c r="BU291" i="1" s="1"/>
  <c r="BU318" i="1" s="1"/>
  <c r="BU345" i="1" s="1"/>
  <c r="BU372" i="1" s="1"/>
  <c r="BU399" i="1" s="1"/>
  <c r="BU426" i="1" s="1"/>
  <c r="BU453" i="1" s="1"/>
  <c r="BU480" i="1" s="1"/>
  <c r="BU507" i="1" s="1"/>
  <c r="BU534" i="1" s="1"/>
  <c r="BU561" i="1" s="1"/>
  <c r="BU588" i="1" s="1"/>
  <c r="BU615" i="1" s="1"/>
  <c r="BU642" i="1" s="1"/>
  <c r="BU669" i="1" s="1"/>
  <c r="BU696" i="1" s="1"/>
  <c r="BU723" i="1" s="1"/>
  <c r="BU750" i="1" s="1"/>
  <c r="BU777" i="1" s="1"/>
  <c r="BU804" i="1" s="1"/>
  <c r="BU831" i="1" s="1"/>
  <c r="B871" i="1"/>
  <c r="B874" i="1" s="1"/>
  <c r="BU857" i="1"/>
  <c r="BU46" i="1"/>
  <c r="BU73" i="1" s="1"/>
  <c r="BU100" i="1" s="1"/>
  <c r="BU127" i="1" s="1"/>
  <c r="BU154" i="1" s="1"/>
  <c r="BU181" i="1" s="1"/>
  <c r="BU208" i="1" s="1"/>
  <c r="BU235" i="1" s="1"/>
  <c r="BU262" i="1" s="1"/>
  <c r="BU289" i="1" s="1"/>
  <c r="BU316" i="1" s="1"/>
  <c r="BU343" i="1" s="1"/>
  <c r="BU370" i="1" s="1"/>
  <c r="BU397" i="1" s="1"/>
  <c r="BU424" i="1" s="1"/>
  <c r="BU451" i="1" s="1"/>
  <c r="BU478" i="1" s="1"/>
  <c r="BU505" i="1" s="1"/>
  <c r="BU532" i="1" s="1"/>
  <c r="BU559" i="1" s="1"/>
  <c r="BU586" i="1" s="1"/>
  <c r="BU613" i="1" s="1"/>
  <c r="BU640" i="1" s="1"/>
  <c r="BU667" i="1" s="1"/>
  <c r="BU694" i="1" s="1"/>
  <c r="BU721" i="1" s="1"/>
  <c r="BU748" i="1" s="1"/>
  <c r="BU775" i="1" s="1"/>
  <c r="BU802" i="1" s="1"/>
  <c r="BU829" i="1" s="1"/>
  <c r="BU862" i="1"/>
  <c r="BU51" i="1"/>
  <c r="BU78" i="1" s="1"/>
  <c r="BU105" i="1" s="1"/>
  <c r="BU132" i="1" s="1"/>
  <c r="BU159" i="1" s="1"/>
  <c r="BU186" i="1" s="1"/>
  <c r="BU213" i="1" s="1"/>
  <c r="BU240" i="1" s="1"/>
  <c r="BU267" i="1" s="1"/>
  <c r="BU294" i="1" s="1"/>
  <c r="BU321" i="1" s="1"/>
  <c r="BU348" i="1" s="1"/>
  <c r="BU375" i="1" s="1"/>
  <c r="BU402" i="1" s="1"/>
  <c r="BU429" i="1" s="1"/>
  <c r="BU456" i="1" s="1"/>
  <c r="BU483" i="1" s="1"/>
  <c r="BU510" i="1" s="1"/>
  <c r="BU537" i="1" s="1"/>
  <c r="BU564" i="1" s="1"/>
  <c r="BU591" i="1" s="1"/>
  <c r="BU618" i="1" s="1"/>
  <c r="BU645" i="1" s="1"/>
  <c r="BU672" i="1" s="1"/>
  <c r="BU699" i="1" s="1"/>
  <c r="BU726" i="1" s="1"/>
  <c r="BU753" i="1" s="1"/>
  <c r="BU780" i="1" s="1"/>
  <c r="BU807" i="1" s="1"/>
  <c r="BU834" i="1" s="1"/>
  <c r="BU854" i="1"/>
  <c r="BU43" i="1"/>
  <c r="BU70" i="1" s="1"/>
  <c r="BU97" i="1" s="1"/>
  <c r="BU124" i="1" s="1"/>
  <c r="BU151" i="1" s="1"/>
  <c r="BU178" i="1" s="1"/>
  <c r="BU205" i="1" s="1"/>
  <c r="BU232" i="1" s="1"/>
  <c r="BU259" i="1" s="1"/>
  <c r="BU286" i="1" s="1"/>
  <c r="BU313" i="1" s="1"/>
  <c r="BU340" i="1" s="1"/>
  <c r="BU367" i="1" s="1"/>
  <c r="BU394" i="1" s="1"/>
  <c r="BU421" i="1" s="1"/>
  <c r="BU448" i="1" s="1"/>
  <c r="BU475" i="1" s="1"/>
  <c r="BU502" i="1" s="1"/>
  <c r="BU529" i="1" s="1"/>
  <c r="BU556" i="1" s="1"/>
  <c r="BU583" i="1" s="1"/>
  <c r="BU610" i="1" s="1"/>
  <c r="BU637" i="1" s="1"/>
  <c r="BU664" i="1" s="1"/>
  <c r="BU691" i="1" s="1"/>
  <c r="BU718" i="1" s="1"/>
  <c r="BU745" i="1" s="1"/>
  <c r="BU772" i="1" s="1"/>
  <c r="BU799" i="1" s="1"/>
  <c r="BU826" i="1" s="1"/>
  <c r="BU861" i="1"/>
  <c r="BU50" i="1"/>
  <c r="BU77" i="1" s="1"/>
  <c r="BU104" i="1" s="1"/>
  <c r="BU131" i="1" s="1"/>
  <c r="BU158" i="1" s="1"/>
  <c r="BU185" i="1" s="1"/>
  <c r="BU212" i="1" s="1"/>
  <c r="BU239" i="1" s="1"/>
  <c r="BU266" i="1" s="1"/>
  <c r="BU293" i="1" s="1"/>
  <c r="BU320" i="1" s="1"/>
  <c r="BU347" i="1" s="1"/>
  <c r="BU374" i="1" s="1"/>
  <c r="BU401" i="1" s="1"/>
  <c r="BU428" i="1" s="1"/>
  <c r="BU455" i="1" s="1"/>
  <c r="BU482" i="1" s="1"/>
  <c r="BU509" i="1" s="1"/>
  <c r="BU536" i="1" s="1"/>
  <c r="BU563" i="1" s="1"/>
  <c r="BU590" i="1" s="1"/>
  <c r="BU617" i="1" s="1"/>
  <c r="BU644" i="1" s="1"/>
  <c r="BU671" i="1" s="1"/>
  <c r="BU698" i="1" s="1"/>
  <c r="BU725" i="1" s="1"/>
  <c r="BU752" i="1" s="1"/>
  <c r="BU779" i="1" s="1"/>
  <c r="BU806" i="1" s="1"/>
  <c r="BU833" i="1" s="1"/>
  <c r="BU863" i="1"/>
  <c r="BU52" i="1"/>
  <c r="BU79" i="1" s="1"/>
  <c r="BU106" i="1" s="1"/>
  <c r="BU133" i="1" s="1"/>
  <c r="BU160" i="1" s="1"/>
  <c r="BU187" i="1" s="1"/>
  <c r="BU214" i="1" s="1"/>
  <c r="BU241" i="1" s="1"/>
  <c r="BU268" i="1" s="1"/>
  <c r="BU295" i="1" s="1"/>
  <c r="BU322" i="1" s="1"/>
  <c r="BU349" i="1" s="1"/>
  <c r="BU376" i="1" s="1"/>
  <c r="BU403" i="1" s="1"/>
  <c r="BU430" i="1" s="1"/>
  <c r="BU457" i="1" s="1"/>
  <c r="BU484" i="1" s="1"/>
  <c r="BU511" i="1" s="1"/>
  <c r="BU538" i="1" s="1"/>
  <c r="BU565" i="1" s="1"/>
  <c r="BU592" i="1" s="1"/>
  <c r="BU619" i="1" s="1"/>
  <c r="BU646" i="1" s="1"/>
  <c r="BU673" i="1" s="1"/>
  <c r="BU700" i="1" s="1"/>
  <c r="BU727" i="1" s="1"/>
  <c r="BU754" i="1" s="1"/>
  <c r="BU781" i="1" s="1"/>
  <c r="BU808" i="1" s="1"/>
  <c r="BU835" i="1" s="1"/>
  <c r="Q866" i="1"/>
  <c r="BS89" i="1"/>
  <c r="BD116" i="1" s="1"/>
  <c r="BD108" i="1"/>
  <c r="BS108" i="1" s="1"/>
  <c r="BS109" i="1" s="1"/>
  <c r="BU858" i="1"/>
  <c r="BU47" i="1"/>
  <c r="BU74" i="1" s="1"/>
  <c r="BU101" i="1" s="1"/>
  <c r="BU128" i="1" s="1"/>
  <c r="BU155" i="1" s="1"/>
  <c r="BU182" i="1" s="1"/>
  <c r="BU209" i="1" s="1"/>
  <c r="BU236" i="1" s="1"/>
  <c r="BU263" i="1" s="1"/>
  <c r="BU290" i="1" s="1"/>
  <c r="BU317" i="1" s="1"/>
  <c r="BU344" i="1" s="1"/>
  <c r="BU371" i="1" s="1"/>
  <c r="BU398" i="1" s="1"/>
  <c r="BU425" i="1" s="1"/>
  <c r="BU452" i="1" s="1"/>
  <c r="BU479" i="1" s="1"/>
  <c r="BU506" i="1" s="1"/>
  <c r="BU533" i="1" s="1"/>
  <c r="BU560" i="1" s="1"/>
  <c r="BU587" i="1" s="1"/>
  <c r="BU614" i="1" s="1"/>
  <c r="BU641" i="1" s="1"/>
  <c r="BU668" i="1" s="1"/>
  <c r="BU695" i="1" s="1"/>
  <c r="BU722" i="1" s="1"/>
  <c r="BU749" i="1" s="1"/>
  <c r="BU776" i="1" s="1"/>
  <c r="BU803" i="1" s="1"/>
  <c r="BU830" i="1" s="1"/>
  <c r="BU848" i="1"/>
  <c r="BU37" i="1"/>
  <c r="BU64" i="1" s="1"/>
  <c r="BU91" i="1" s="1"/>
  <c r="BU118" i="1" s="1"/>
  <c r="BU145" i="1" s="1"/>
  <c r="BU172" i="1" s="1"/>
  <c r="BU199" i="1" s="1"/>
  <c r="BU226" i="1" s="1"/>
  <c r="BU253" i="1" s="1"/>
  <c r="BU280" i="1" s="1"/>
  <c r="BU307" i="1" s="1"/>
  <c r="BU334" i="1" s="1"/>
  <c r="BU361" i="1" s="1"/>
  <c r="BU388" i="1" s="1"/>
  <c r="BU415" i="1" s="1"/>
  <c r="BU442" i="1" s="1"/>
  <c r="BU469" i="1" s="1"/>
  <c r="BU496" i="1" s="1"/>
  <c r="BU523" i="1" s="1"/>
  <c r="BU550" i="1" s="1"/>
  <c r="BU577" i="1" s="1"/>
  <c r="BU604" i="1" s="1"/>
  <c r="BU631" i="1" s="1"/>
  <c r="BU658" i="1" s="1"/>
  <c r="BU685" i="1" s="1"/>
  <c r="BU712" i="1" s="1"/>
  <c r="BU739" i="1" s="1"/>
  <c r="BU766" i="1" s="1"/>
  <c r="BU793" i="1" s="1"/>
  <c r="BU820" i="1" s="1"/>
  <c r="BU846" i="1"/>
  <c r="BU35" i="1"/>
  <c r="BU62" i="1" s="1"/>
  <c r="BU89" i="1" s="1"/>
  <c r="BU116" i="1" s="1"/>
  <c r="BU143" i="1" s="1"/>
  <c r="BU170" i="1" s="1"/>
  <c r="BU197" i="1" s="1"/>
  <c r="BU224" i="1" s="1"/>
  <c r="BU251" i="1" s="1"/>
  <c r="BU278" i="1" s="1"/>
  <c r="BU305" i="1" s="1"/>
  <c r="BU332" i="1" s="1"/>
  <c r="BU359" i="1" s="1"/>
  <c r="BU386" i="1" s="1"/>
  <c r="BU413" i="1" s="1"/>
  <c r="BU440" i="1" s="1"/>
  <c r="BU467" i="1" s="1"/>
  <c r="BU494" i="1" s="1"/>
  <c r="BU521" i="1" s="1"/>
  <c r="BU548" i="1" s="1"/>
  <c r="BU575" i="1" s="1"/>
  <c r="BU602" i="1" s="1"/>
  <c r="BU629" i="1" s="1"/>
  <c r="BU656" i="1" s="1"/>
  <c r="BU683" i="1" s="1"/>
  <c r="BU710" i="1" s="1"/>
  <c r="BU737" i="1" s="1"/>
  <c r="BU764" i="1" s="1"/>
  <c r="BU791" i="1" s="1"/>
  <c r="BU818" i="1" s="1"/>
  <c r="AI894" i="1"/>
  <c r="BU851" i="1"/>
  <c r="BU40" i="1"/>
  <c r="BU67" i="1" s="1"/>
  <c r="BU94" i="1" s="1"/>
  <c r="BU121" i="1" s="1"/>
  <c r="BU148" i="1" s="1"/>
  <c r="BU175" i="1" s="1"/>
  <c r="BU202" i="1" s="1"/>
  <c r="BU229" i="1" s="1"/>
  <c r="BU256" i="1" s="1"/>
  <c r="BU283" i="1" s="1"/>
  <c r="BU310" i="1" s="1"/>
  <c r="BU337" i="1" s="1"/>
  <c r="BU364" i="1" s="1"/>
  <c r="BU391" i="1" s="1"/>
  <c r="BU418" i="1" s="1"/>
  <c r="BU445" i="1" s="1"/>
  <c r="BU472" i="1" s="1"/>
  <c r="BU499" i="1" s="1"/>
  <c r="BU526" i="1" s="1"/>
  <c r="BU553" i="1" s="1"/>
  <c r="BU580" i="1" s="1"/>
  <c r="BU607" i="1" s="1"/>
  <c r="BU634" i="1" s="1"/>
  <c r="BU661" i="1" s="1"/>
  <c r="BU688" i="1" s="1"/>
  <c r="BU715" i="1" s="1"/>
  <c r="BU742" i="1" s="1"/>
  <c r="BU769" i="1" s="1"/>
  <c r="BU796" i="1" s="1"/>
  <c r="BU823" i="1" s="1"/>
  <c r="BS116" i="1" l="1"/>
  <c r="BD143" i="1" s="1"/>
  <c r="BD135" i="1"/>
  <c r="BS135" i="1" s="1"/>
  <c r="BS136" i="1" s="1"/>
  <c r="B135" i="1"/>
  <c r="Q135" i="1" s="1"/>
  <c r="Q116" i="1"/>
  <c r="B143" i="1" s="1"/>
  <c r="BV135" i="1"/>
  <c r="CK135" i="1" s="1"/>
  <c r="CK136" i="1" s="1"/>
  <c r="CK116" i="1"/>
  <c r="BV143" i="1" s="1"/>
  <c r="AL135" i="1"/>
  <c r="BA135" i="1" s="1"/>
  <c r="BA136" i="1" s="1"/>
  <c r="BA116" i="1"/>
  <c r="AL143" i="1" s="1"/>
  <c r="A165" i="1"/>
  <c r="A139" i="1"/>
  <c r="AI116" i="1"/>
  <c r="T143" i="1" s="1"/>
  <c r="T135" i="1"/>
  <c r="AI135" i="1" s="1"/>
  <c r="AI136" i="1" s="1"/>
  <c r="AL162" i="1" l="1"/>
  <c r="BA162" i="1" s="1"/>
  <c r="BA163" i="1" s="1"/>
  <c r="BA143" i="1"/>
  <c r="AL170" i="1" s="1"/>
  <c r="CK143" i="1"/>
  <c r="BV170" i="1" s="1"/>
  <c r="BV162" i="1"/>
  <c r="CK162" i="1" s="1"/>
  <c r="CK163" i="1" s="1"/>
  <c r="Q143" i="1"/>
  <c r="B170" i="1" s="1"/>
  <c r="B162" i="1"/>
  <c r="Q162" i="1" s="1"/>
  <c r="Q163" i="1" s="1"/>
  <c r="R163" i="1" s="1"/>
  <c r="T162" i="1"/>
  <c r="AI162" i="1" s="1"/>
  <c r="AI163" i="1" s="1"/>
  <c r="AI143" i="1"/>
  <c r="T170" i="1" s="1"/>
  <c r="A166" i="1"/>
  <c r="A192" i="1"/>
  <c r="BD162" i="1"/>
  <c r="BS162" i="1" s="1"/>
  <c r="BS163" i="1" s="1"/>
  <c r="BS143" i="1"/>
  <c r="BD170" i="1" s="1"/>
  <c r="T189" i="1" l="1"/>
  <c r="AI189" i="1" s="1"/>
  <c r="AI190" i="1" s="1"/>
  <c r="AI170" i="1"/>
  <c r="T197" i="1" s="1"/>
  <c r="Q170" i="1"/>
  <c r="B197" i="1" s="1"/>
  <c r="B189" i="1"/>
  <c r="Q189" i="1" s="1"/>
  <c r="BD189" i="1"/>
  <c r="BS189" i="1" s="1"/>
  <c r="BS190" i="1" s="1"/>
  <c r="BS170" i="1"/>
  <c r="BD197" i="1" s="1"/>
  <c r="BV189" i="1"/>
  <c r="CK189" i="1" s="1"/>
  <c r="CK190" i="1" s="1"/>
  <c r="CK170" i="1"/>
  <c r="BV197" i="1" s="1"/>
  <c r="A193" i="1"/>
  <c r="A219" i="1"/>
  <c r="BA170" i="1"/>
  <c r="AL197" i="1" s="1"/>
  <c r="AL189" i="1"/>
  <c r="BA189" i="1" s="1"/>
  <c r="BA190" i="1" s="1"/>
  <c r="CK197" i="1" l="1"/>
  <c r="BV224" i="1" s="1"/>
  <c r="BV216" i="1"/>
  <c r="CK216" i="1" s="1"/>
  <c r="CK217" i="1" s="1"/>
  <c r="BD216" i="1"/>
  <c r="BS216" i="1" s="1"/>
  <c r="BS217" i="1" s="1"/>
  <c r="BS197" i="1"/>
  <c r="BD224" i="1" s="1"/>
  <c r="AL216" i="1"/>
  <c r="BA216" i="1" s="1"/>
  <c r="BA217" i="1" s="1"/>
  <c r="BA197" i="1"/>
  <c r="AL224" i="1" s="1"/>
  <c r="B216" i="1"/>
  <c r="Q216" i="1" s="1"/>
  <c r="Q197" i="1"/>
  <c r="B224" i="1" s="1"/>
  <c r="A220" i="1"/>
  <c r="A246" i="1"/>
  <c r="AI197" i="1"/>
  <c r="T224" i="1" s="1"/>
  <c r="T216" i="1"/>
  <c r="AI216" i="1" s="1"/>
  <c r="AI217" i="1" s="1"/>
  <c r="B243" i="1" l="1"/>
  <c r="Q243" i="1" s="1"/>
  <c r="Q224" i="1"/>
  <c r="B251" i="1" s="1"/>
  <c r="AL243" i="1"/>
  <c r="BA243" i="1" s="1"/>
  <c r="BA244" i="1" s="1"/>
  <c r="BA224" i="1"/>
  <c r="AL251" i="1" s="1"/>
  <c r="BD243" i="1"/>
  <c r="BS243" i="1" s="1"/>
  <c r="BS244" i="1" s="1"/>
  <c r="BS224" i="1"/>
  <c r="BD251" i="1" s="1"/>
  <c r="T243" i="1"/>
  <c r="AI243" i="1" s="1"/>
  <c r="AI244" i="1" s="1"/>
  <c r="AI224" i="1"/>
  <c r="T251" i="1" s="1"/>
  <c r="A247" i="1"/>
  <c r="A273" i="1"/>
  <c r="BV243" i="1"/>
  <c r="CK243" i="1" s="1"/>
  <c r="CK244" i="1" s="1"/>
  <c r="CK224" i="1"/>
  <c r="BV251" i="1" s="1"/>
  <c r="T270" i="1" l="1"/>
  <c r="AI270" i="1" s="1"/>
  <c r="AI271" i="1" s="1"/>
  <c r="AI251" i="1"/>
  <c r="T278" i="1" s="1"/>
  <c r="BS251" i="1"/>
  <c r="BD278" i="1" s="1"/>
  <c r="BD270" i="1"/>
  <c r="BS270" i="1" s="1"/>
  <c r="BS271" i="1" s="1"/>
  <c r="BV270" i="1"/>
  <c r="CK270" i="1" s="1"/>
  <c r="CK271" i="1" s="1"/>
  <c r="CK251" i="1"/>
  <c r="BV278" i="1" s="1"/>
  <c r="BA251" i="1"/>
  <c r="AL278" i="1" s="1"/>
  <c r="AL270" i="1"/>
  <c r="BA270" i="1" s="1"/>
  <c r="BA271" i="1" s="1"/>
  <c r="A300" i="1"/>
  <c r="A274" i="1"/>
  <c r="B270" i="1"/>
  <c r="Q270" i="1" s="1"/>
  <c r="Q251" i="1"/>
  <c r="B278" i="1" s="1"/>
  <c r="BA278" i="1" l="1"/>
  <c r="AL305" i="1" s="1"/>
  <c r="AL297" i="1"/>
  <c r="BA297" i="1" s="1"/>
  <c r="BA298" i="1" s="1"/>
  <c r="BV297" i="1"/>
  <c r="CK297" i="1" s="1"/>
  <c r="CK298" i="1" s="1"/>
  <c r="CK278" i="1"/>
  <c r="BV305" i="1" s="1"/>
  <c r="Q278" i="1"/>
  <c r="B305" i="1" s="1"/>
  <c r="B297" i="1"/>
  <c r="Q297" i="1" s="1"/>
  <c r="BD297" i="1"/>
  <c r="BS297" i="1" s="1"/>
  <c r="BS298" i="1" s="1"/>
  <c r="BS278" i="1"/>
  <c r="BD305" i="1" s="1"/>
  <c r="T297" i="1"/>
  <c r="AI297" i="1" s="1"/>
  <c r="AI298" i="1" s="1"/>
  <c r="AI278" i="1"/>
  <c r="T305" i="1" s="1"/>
  <c r="A301" i="1"/>
  <c r="A327" i="1"/>
  <c r="BD324" i="1" l="1"/>
  <c r="BS324" i="1" s="1"/>
  <c r="BS325" i="1" s="1"/>
  <c r="BS305" i="1"/>
  <c r="BD332" i="1" s="1"/>
  <c r="B324" i="1"/>
  <c r="Q324" i="1" s="1"/>
  <c r="Q305" i="1"/>
  <c r="B332" i="1" s="1"/>
  <c r="A354" i="1"/>
  <c r="A328" i="1"/>
  <c r="BV324" i="1"/>
  <c r="CK324" i="1" s="1"/>
  <c r="CK325" i="1" s="1"/>
  <c r="CK305" i="1"/>
  <c r="BV332" i="1" s="1"/>
  <c r="T324" i="1"/>
  <c r="AI324" i="1" s="1"/>
  <c r="AI325" i="1" s="1"/>
  <c r="AI305" i="1"/>
  <c r="T332" i="1" s="1"/>
  <c r="BA305" i="1"/>
  <c r="AL332" i="1" s="1"/>
  <c r="AL324" i="1"/>
  <c r="BA324" i="1" s="1"/>
  <c r="BA325" i="1" s="1"/>
  <c r="BV351" i="1" l="1"/>
  <c r="CK351" i="1" s="1"/>
  <c r="CK352" i="1" s="1"/>
  <c r="CK332" i="1"/>
  <c r="BV359" i="1" s="1"/>
  <c r="A381" i="1"/>
  <c r="A355" i="1"/>
  <c r="B351" i="1"/>
  <c r="Q351" i="1" s="1"/>
  <c r="Q332" i="1"/>
  <c r="B359" i="1" s="1"/>
  <c r="AL351" i="1"/>
  <c r="BA351" i="1" s="1"/>
  <c r="BA352" i="1" s="1"/>
  <c r="BA332" i="1"/>
  <c r="AL359" i="1" s="1"/>
  <c r="T351" i="1"/>
  <c r="AI351" i="1" s="1"/>
  <c r="AI352" i="1" s="1"/>
  <c r="AI332" i="1"/>
  <c r="T359" i="1" s="1"/>
  <c r="BS332" i="1"/>
  <c r="BD359" i="1" s="1"/>
  <c r="BD351" i="1"/>
  <c r="BS351" i="1" s="1"/>
  <c r="BS352" i="1" s="1"/>
  <c r="BA359" i="1" l="1"/>
  <c r="AL386" i="1" s="1"/>
  <c r="AL378" i="1"/>
  <c r="BA378" i="1" s="1"/>
  <c r="BA379" i="1" s="1"/>
  <c r="B378" i="1"/>
  <c r="Q378" i="1" s="1"/>
  <c r="Q359" i="1"/>
  <c r="B386" i="1" s="1"/>
  <c r="BD378" i="1"/>
  <c r="BS378" i="1" s="1"/>
  <c r="BS379" i="1" s="1"/>
  <c r="BS359" i="1"/>
  <c r="BD386" i="1" s="1"/>
  <c r="A408" i="1"/>
  <c r="A382" i="1"/>
  <c r="AI359" i="1"/>
  <c r="T386" i="1" s="1"/>
  <c r="T378" i="1"/>
  <c r="AI378" i="1" s="1"/>
  <c r="AJ379" i="1" s="1"/>
  <c r="CK359" i="1"/>
  <c r="BV386" i="1" s="1"/>
  <c r="BV378" i="1"/>
  <c r="CK378" i="1" s="1"/>
  <c r="CK379" i="1" s="1"/>
  <c r="A435" i="1" l="1"/>
  <c r="A409" i="1"/>
  <c r="BS386" i="1"/>
  <c r="BD413" i="1" s="1"/>
  <c r="BD405" i="1"/>
  <c r="BS405" i="1" s="1"/>
  <c r="BS406" i="1" s="1"/>
  <c r="B405" i="1"/>
  <c r="Q405" i="1" s="1"/>
  <c r="Q386" i="1"/>
  <c r="B413" i="1" s="1"/>
  <c r="BV405" i="1"/>
  <c r="CK405" i="1" s="1"/>
  <c r="CK406" i="1" s="1"/>
  <c r="CK386" i="1"/>
  <c r="BV413" i="1" s="1"/>
  <c r="Q379" i="1"/>
  <c r="R379" i="1" s="1"/>
  <c r="T405" i="1"/>
  <c r="AI405" i="1" s="1"/>
  <c r="AI406" i="1" s="1"/>
  <c r="AI386" i="1"/>
  <c r="T413" i="1" s="1"/>
  <c r="BA386" i="1"/>
  <c r="AL413" i="1" s="1"/>
  <c r="AL405" i="1"/>
  <c r="BA405" i="1" s="1"/>
  <c r="BA406" i="1" s="1"/>
  <c r="BV432" i="1" l="1"/>
  <c r="CK432" i="1" s="1"/>
  <c r="CK433" i="1" s="1"/>
  <c r="CK413" i="1"/>
  <c r="BV440" i="1" s="1"/>
  <c r="B432" i="1"/>
  <c r="Q432" i="1" s="1"/>
  <c r="Q413" i="1"/>
  <c r="B440" i="1" s="1"/>
  <c r="AL432" i="1"/>
  <c r="BA432" i="1" s="1"/>
  <c r="BA433" i="1" s="1"/>
  <c r="BA413" i="1"/>
  <c r="AL440" i="1" s="1"/>
  <c r="T432" i="1"/>
  <c r="AI432" i="1" s="1"/>
  <c r="AI433" i="1" s="1"/>
  <c r="AI413" i="1"/>
  <c r="T440" i="1" s="1"/>
  <c r="BS413" i="1"/>
  <c r="BD440" i="1" s="1"/>
  <c r="BD432" i="1"/>
  <c r="BS432" i="1" s="1"/>
  <c r="BS433" i="1" s="1"/>
  <c r="A462" i="1"/>
  <c r="A436" i="1"/>
  <c r="T459" i="1" l="1"/>
  <c r="AI459" i="1" s="1"/>
  <c r="AI460" i="1" s="1"/>
  <c r="AI440" i="1"/>
  <c r="T467" i="1" s="1"/>
  <c r="Q440" i="1"/>
  <c r="B467" i="1" s="1"/>
  <c r="B459" i="1"/>
  <c r="Q459" i="1" s="1"/>
  <c r="A463" i="1"/>
  <c r="A489" i="1"/>
  <c r="BA440" i="1"/>
  <c r="AL467" i="1" s="1"/>
  <c r="AL459" i="1"/>
  <c r="BA459" i="1" s="1"/>
  <c r="BA460" i="1" s="1"/>
  <c r="BV459" i="1"/>
  <c r="CK459" i="1" s="1"/>
  <c r="CK460" i="1" s="1"/>
  <c r="CK440" i="1"/>
  <c r="BV467" i="1" s="1"/>
  <c r="BD459" i="1"/>
  <c r="BS459" i="1" s="1"/>
  <c r="BS460" i="1" s="1"/>
  <c r="BS440" i="1"/>
  <c r="BD467" i="1" s="1"/>
  <c r="BA467" i="1" l="1"/>
  <c r="AL494" i="1" s="1"/>
  <c r="AL486" i="1"/>
  <c r="BA486" i="1" s="1"/>
  <c r="BA487" i="1" s="1"/>
  <c r="A516" i="1"/>
  <c r="A490" i="1"/>
  <c r="BD486" i="1"/>
  <c r="BS486" i="1" s="1"/>
  <c r="BS487" i="1" s="1"/>
  <c r="BS467" i="1"/>
  <c r="BD494" i="1" s="1"/>
  <c r="Q467" i="1"/>
  <c r="B494" i="1" s="1"/>
  <c r="B486" i="1"/>
  <c r="Q486" i="1" s="1"/>
  <c r="BV486" i="1"/>
  <c r="CK486" i="1" s="1"/>
  <c r="CK487" i="1" s="1"/>
  <c r="CK467" i="1"/>
  <c r="BV494" i="1" s="1"/>
  <c r="T486" i="1"/>
  <c r="AI486" i="1" s="1"/>
  <c r="AI487" i="1" s="1"/>
  <c r="AI467" i="1"/>
  <c r="T494" i="1" s="1"/>
  <c r="B513" i="1" l="1"/>
  <c r="Q513" i="1" s="1"/>
  <c r="Q494" i="1"/>
  <c r="B521" i="1" s="1"/>
  <c r="BS494" i="1"/>
  <c r="BD521" i="1" s="1"/>
  <c r="BD513" i="1"/>
  <c r="BS513" i="1" s="1"/>
  <c r="BS514" i="1" s="1"/>
  <c r="T513" i="1"/>
  <c r="AI513" i="1" s="1"/>
  <c r="AI514" i="1" s="1"/>
  <c r="AI494" i="1"/>
  <c r="T521" i="1" s="1"/>
  <c r="A543" i="1"/>
  <c r="A517" i="1"/>
  <c r="BV513" i="1"/>
  <c r="CK513" i="1" s="1"/>
  <c r="CK514" i="1" s="1"/>
  <c r="CK494" i="1"/>
  <c r="BV521" i="1" s="1"/>
  <c r="BA494" i="1"/>
  <c r="AL521" i="1" s="1"/>
  <c r="AL513" i="1"/>
  <c r="BA513" i="1" s="1"/>
  <c r="BA514" i="1" s="1"/>
  <c r="A570" i="1" l="1"/>
  <c r="A544" i="1"/>
  <c r="T540" i="1"/>
  <c r="AI540" i="1" s="1"/>
  <c r="AI541" i="1" s="1"/>
  <c r="AI521" i="1"/>
  <c r="T548" i="1" s="1"/>
  <c r="AL540" i="1"/>
  <c r="BA540" i="1" s="1"/>
  <c r="BA541" i="1" s="1"/>
  <c r="BA521" i="1"/>
  <c r="AL548" i="1" s="1"/>
  <c r="BD540" i="1"/>
  <c r="BS540" i="1" s="1"/>
  <c r="BS541" i="1" s="1"/>
  <c r="BS521" i="1"/>
  <c r="BD548" i="1" s="1"/>
  <c r="BV540" i="1"/>
  <c r="CK540" i="1" s="1"/>
  <c r="CK541" i="1" s="1"/>
  <c r="CK521" i="1"/>
  <c r="BV548" i="1" s="1"/>
  <c r="B540" i="1"/>
  <c r="Q540" i="1" s="1"/>
  <c r="Q521" i="1"/>
  <c r="B548" i="1" s="1"/>
  <c r="AL567" i="1" l="1"/>
  <c r="BA567" i="1" s="1"/>
  <c r="BA568" i="1" s="1"/>
  <c r="BA548" i="1"/>
  <c r="AL575" i="1" s="1"/>
  <c r="B567" i="1"/>
  <c r="Q567" i="1" s="1"/>
  <c r="Q548" i="1"/>
  <c r="B575" i="1" s="1"/>
  <c r="T567" i="1"/>
  <c r="AI567" i="1" s="1"/>
  <c r="AI568" i="1" s="1"/>
  <c r="AI548" i="1"/>
  <c r="T575" i="1" s="1"/>
  <c r="BV567" i="1"/>
  <c r="CK567" i="1" s="1"/>
  <c r="CK568" i="1" s="1"/>
  <c r="CK548" i="1"/>
  <c r="BV575" i="1" s="1"/>
  <c r="BD567" i="1"/>
  <c r="BS567" i="1" s="1"/>
  <c r="BS568" i="1" s="1"/>
  <c r="BS548" i="1"/>
  <c r="BD575" i="1" s="1"/>
  <c r="A571" i="1"/>
  <c r="A597" i="1"/>
  <c r="T594" i="1" l="1"/>
  <c r="AI594" i="1" s="1"/>
  <c r="AI595" i="1" s="1"/>
  <c r="AI575" i="1"/>
  <c r="T602" i="1" s="1"/>
  <c r="BV594" i="1"/>
  <c r="CK594" i="1" s="1"/>
  <c r="CK595" i="1" s="1"/>
  <c r="CK575" i="1"/>
  <c r="BV602" i="1" s="1"/>
  <c r="A624" i="1"/>
  <c r="A598" i="1"/>
  <c r="B594" i="1"/>
  <c r="Q594" i="1" s="1"/>
  <c r="Q575" i="1"/>
  <c r="B602" i="1" s="1"/>
  <c r="BD594" i="1"/>
  <c r="BS594" i="1" s="1"/>
  <c r="BS595" i="1" s="1"/>
  <c r="BS575" i="1"/>
  <c r="BD602" i="1" s="1"/>
  <c r="BA575" i="1"/>
  <c r="AL602" i="1" s="1"/>
  <c r="AL594" i="1"/>
  <c r="BA594" i="1" s="1"/>
  <c r="BA595" i="1" s="1"/>
  <c r="A625" i="1" l="1"/>
  <c r="A651" i="1"/>
  <c r="Q602" i="1"/>
  <c r="B629" i="1" s="1"/>
  <c r="B621" i="1"/>
  <c r="Q621" i="1" s="1"/>
  <c r="BV621" i="1"/>
  <c r="CK621" i="1" s="1"/>
  <c r="CK622" i="1" s="1"/>
  <c r="CK602" i="1"/>
  <c r="BV629" i="1" s="1"/>
  <c r="BA602" i="1"/>
  <c r="AL629" i="1" s="1"/>
  <c r="AL621" i="1"/>
  <c r="BA621" i="1" s="1"/>
  <c r="BA622" i="1" s="1"/>
  <c r="BD621" i="1"/>
  <c r="BS621" i="1" s="1"/>
  <c r="BS622" i="1" s="1"/>
  <c r="BS602" i="1"/>
  <c r="BD629" i="1" s="1"/>
  <c r="T621" i="1"/>
  <c r="AI621" i="1" s="1"/>
  <c r="AI622" i="1" s="1"/>
  <c r="AI602" i="1"/>
  <c r="T629" i="1" s="1"/>
  <c r="AL648" i="1" l="1"/>
  <c r="BA648" i="1" s="1"/>
  <c r="BA649" i="1" s="1"/>
  <c r="BA629" i="1"/>
  <c r="AL656" i="1" s="1"/>
  <c r="BV648" i="1"/>
  <c r="CK648" i="1" s="1"/>
  <c r="CK649" i="1" s="1"/>
  <c r="CK629" i="1"/>
  <c r="BV656" i="1" s="1"/>
  <c r="AI629" i="1"/>
  <c r="T656" i="1" s="1"/>
  <c r="T648" i="1"/>
  <c r="AI648" i="1" s="1"/>
  <c r="AI649" i="1" s="1"/>
  <c r="B648" i="1"/>
  <c r="Q648" i="1" s="1"/>
  <c r="Q629" i="1"/>
  <c r="B656" i="1" s="1"/>
  <c r="BD648" i="1"/>
  <c r="BS648" i="1" s="1"/>
  <c r="BS649" i="1" s="1"/>
  <c r="BS629" i="1"/>
  <c r="BD656" i="1" s="1"/>
  <c r="A678" i="1"/>
  <c r="A652" i="1"/>
  <c r="B675" i="1" l="1"/>
  <c r="Q675" i="1" s="1"/>
  <c r="Q656" i="1"/>
  <c r="B683" i="1" s="1"/>
  <c r="AI656" i="1"/>
  <c r="T683" i="1" s="1"/>
  <c r="T675" i="1"/>
  <c r="AI675" i="1" s="1"/>
  <c r="AI676" i="1" s="1"/>
  <c r="CK656" i="1"/>
  <c r="BV683" i="1" s="1"/>
  <c r="BV675" i="1"/>
  <c r="CK675" i="1" s="1"/>
  <c r="CK676" i="1" s="1"/>
  <c r="A679" i="1"/>
  <c r="A705" i="1"/>
  <c r="BD675" i="1"/>
  <c r="BS675" i="1" s="1"/>
  <c r="BS676" i="1" s="1"/>
  <c r="BS656" i="1"/>
  <c r="BD683" i="1" s="1"/>
  <c r="AL675" i="1"/>
  <c r="BA675" i="1" s="1"/>
  <c r="BA676" i="1" s="1"/>
  <c r="BA656" i="1"/>
  <c r="AL683" i="1" s="1"/>
  <c r="A706" i="1" l="1"/>
  <c r="A732" i="1"/>
  <c r="BV702" i="1"/>
  <c r="CK702" i="1" s="1"/>
  <c r="CK703" i="1" s="1"/>
  <c r="CK683" i="1"/>
  <c r="BV710" i="1" s="1"/>
  <c r="BA683" i="1"/>
  <c r="AL710" i="1" s="1"/>
  <c r="AL702" i="1"/>
  <c r="BA702" i="1" s="1"/>
  <c r="BA703" i="1" s="1"/>
  <c r="T702" i="1"/>
  <c r="AI702" i="1" s="1"/>
  <c r="AI703" i="1" s="1"/>
  <c r="AI683" i="1"/>
  <c r="T710" i="1" s="1"/>
  <c r="BS683" i="1"/>
  <c r="BD710" i="1" s="1"/>
  <c r="BD702" i="1"/>
  <c r="BS702" i="1" s="1"/>
  <c r="BS703" i="1" s="1"/>
  <c r="B702" i="1"/>
  <c r="Q702" i="1" s="1"/>
  <c r="Q683" i="1"/>
  <c r="B710" i="1" s="1"/>
  <c r="T729" i="1" l="1"/>
  <c r="AI729" i="1" s="1"/>
  <c r="AI730" i="1" s="1"/>
  <c r="AI710" i="1"/>
  <c r="T737" i="1" s="1"/>
  <c r="AL729" i="1"/>
  <c r="BA729" i="1" s="1"/>
  <c r="BA730" i="1" s="1"/>
  <c r="BA710" i="1"/>
  <c r="AL737" i="1" s="1"/>
  <c r="B729" i="1"/>
  <c r="Q729" i="1" s="1"/>
  <c r="Q710" i="1"/>
  <c r="B737" i="1" s="1"/>
  <c r="BV729" i="1"/>
  <c r="CK729" i="1" s="1"/>
  <c r="CK730" i="1" s="1"/>
  <c r="CK710" i="1"/>
  <c r="BV737" i="1" s="1"/>
  <c r="A759" i="1"/>
  <c r="A733" i="1"/>
  <c r="BS710" i="1"/>
  <c r="BD737" i="1" s="1"/>
  <c r="BD729" i="1"/>
  <c r="BS729" i="1" s="1"/>
  <c r="BS730" i="1" s="1"/>
  <c r="Q737" i="1" l="1"/>
  <c r="B764" i="1" s="1"/>
  <c r="B756" i="1"/>
  <c r="Q756" i="1" s="1"/>
  <c r="BV756" i="1"/>
  <c r="CK756" i="1" s="1"/>
  <c r="CK757" i="1" s="1"/>
  <c r="CK737" i="1"/>
  <c r="BV764" i="1" s="1"/>
  <c r="AL756" i="1"/>
  <c r="BA756" i="1" s="1"/>
  <c r="BA757" i="1" s="1"/>
  <c r="BA737" i="1"/>
  <c r="AL764" i="1" s="1"/>
  <c r="BD756" i="1"/>
  <c r="BS756" i="1" s="1"/>
  <c r="BS757" i="1" s="1"/>
  <c r="BS737" i="1"/>
  <c r="BD764" i="1" s="1"/>
  <c r="AI737" i="1"/>
  <c r="T764" i="1" s="1"/>
  <c r="T756" i="1"/>
  <c r="AI756" i="1" s="1"/>
  <c r="A786" i="1"/>
  <c r="A760" i="1"/>
  <c r="BD783" i="1" l="1"/>
  <c r="BS783" i="1" s="1"/>
  <c r="BS784" i="1" s="1"/>
  <c r="BS764" i="1"/>
  <c r="BD791" i="1" s="1"/>
  <c r="AL783" i="1"/>
  <c r="BA783" i="1" s="1"/>
  <c r="BA784" i="1" s="1"/>
  <c r="BA764" i="1"/>
  <c r="AL791" i="1" s="1"/>
  <c r="BV783" i="1"/>
  <c r="CK783" i="1" s="1"/>
  <c r="CK784" i="1" s="1"/>
  <c r="CK764" i="1"/>
  <c r="BV791" i="1" s="1"/>
  <c r="A787" i="1"/>
  <c r="A813" i="1"/>
  <c r="A814" i="1" s="1"/>
  <c r="AI764" i="1"/>
  <c r="T791" i="1" s="1"/>
  <c r="T783" i="1"/>
  <c r="AI783" i="1" s="1"/>
  <c r="AI784" i="1" s="1"/>
  <c r="B783" i="1"/>
  <c r="Q783" i="1" s="1"/>
  <c r="Q764" i="1"/>
  <c r="B791" i="1" s="1"/>
  <c r="CK791" i="1" l="1"/>
  <c r="BV818" i="1" s="1"/>
  <c r="BV810" i="1"/>
  <c r="CK810" i="1" s="1"/>
  <c r="CK811" i="1" s="1"/>
  <c r="B810" i="1"/>
  <c r="Q810" i="1" s="1"/>
  <c r="Q791" i="1"/>
  <c r="B818" i="1" s="1"/>
  <c r="AL810" i="1"/>
  <c r="BA810" i="1" s="1"/>
  <c r="BA811" i="1" s="1"/>
  <c r="BA791" i="1"/>
  <c r="AL818" i="1" s="1"/>
  <c r="BD810" i="1"/>
  <c r="BS810" i="1" s="1"/>
  <c r="BS811" i="1" s="1"/>
  <c r="BS791" i="1"/>
  <c r="BD818" i="1" s="1"/>
  <c r="T810" i="1"/>
  <c r="AI810" i="1" s="1"/>
  <c r="AI811" i="1" s="1"/>
  <c r="AI791" i="1"/>
  <c r="T818" i="1" s="1"/>
  <c r="BD837" i="1" l="1"/>
  <c r="BS837" i="1" s="1"/>
  <c r="BS838" i="1" s="1"/>
  <c r="BS818" i="1"/>
  <c r="AL837" i="1"/>
  <c r="BA837" i="1" s="1"/>
  <c r="BA838" i="1" s="1"/>
  <c r="BA818" i="1"/>
  <c r="B837" i="1"/>
  <c r="Q837" i="1" s="1"/>
  <c r="Q818" i="1"/>
  <c r="T837" i="1"/>
  <c r="AI837" i="1" s="1"/>
  <c r="AI838" i="1" s="1"/>
  <c r="AI818" i="1"/>
  <c r="BV837" i="1"/>
  <c r="CK837" i="1" s="1"/>
  <c r="CK838" i="1" s="1"/>
  <c r="CK818" i="1"/>
</calcChain>
</file>

<file path=xl/comments1.xml><?xml version="1.0" encoding="utf-8"?>
<comments xmlns="http://schemas.openxmlformats.org/spreadsheetml/2006/main">
  <authors>
    <author>USUARIO</author>
  </authors>
  <commentList>
    <comment ref="A1" authorId="0" shapeId="0">
      <text>
        <r>
          <rPr>
            <b/>
            <sz val="16"/>
            <color indexed="81"/>
            <rFont val="Tahoma"/>
            <family val="2"/>
          </rPr>
          <t xml:space="preserve">USUARIO:
maternuidad y pre parto esta en escotero
Vacas Produccion: Vaquera 1, Vaquera 2 y Vacas Criando
</t>
        </r>
      </text>
    </comment>
    <comment ref="BC1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70 MAUTES LOTE L4-
70 MAUTES LOTE L5-
</t>
        </r>
      </text>
    </comment>
    <comment ref="BU1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70 MAUTES LOTE L5</t>
        </r>
      </text>
    </comment>
  </commentList>
</comments>
</file>

<file path=xl/sharedStrings.xml><?xml version="1.0" encoding="utf-8"?>
<sst xmlns="http://schemas.openxmlformats.org/spreadsheetml/2006/main" count="3067" uniqueCount="52">
  <si>
    <t>finca 1</t>
  </si>
  <si>
    <t>finca 2</t>
  </si>
  <si>
    <t>bestias</t>
  </si>
  <si>
    <t>finca 3</t>
  </si>
  <si>
    <t>finca 4</t>
  </si>
  <si>
    <t>AUMENTOS</t>
  </si>
  <si>
    <t>DISMINUCIONES</t>
  </si>
  <si>
    <t>CATEGORIAS</t>
  </si>
  <si>
    <t>I. INICIAL</t>
  </si>
  <si>
    <t>NCTOS</t>
  </si>
  <si>
    <t>REGALIA</t>
  </si>
  <si>
    <t>COMPRA</t>
  </si>
  <si>
    <t>C. FINCA</t>
  </si>
  <si>
    <t>C. CATEGORIA</t>
  </si>
  <si>
    <t>MUERTES</t>
  </si>
  <si>
    <t>VENTA</t>
  </si>
  <si>
    <t xml:space="preserve">EXTRAVIO </t>
  </si>
  <si>
    <t>I. FINAL</t>
  </si>
  <si>
    <t>FISICO</t>
  </si>
  <si>
    <t>GAN.CRIANZA</t>
  </si>
  <si>
    <t>AGROP. LA IRENE</t>
  </si>
  <si>
    <t xml:space="preserve">BECERRAS </t>
  </si>
  <si>
    <t>POTRO HEMBRA</t>
  </si>
  <si>
    <t>BECERROS</t>
  </si>
  <si>
    <t>POTRO MACHO</t>
  </si>
  <si>
    <t>MAUTAS</t>
  </si>
  <si>
    <t>CABALLO</t>
  </si>
  <si>
    <t>MAUTES</t>
  </si>
  <si>
    <t>YEGUA</t>
  </si>
  <si>
    <t>GAN. PRODUCCION</t>
  </si>
  <si>
    <t>HDA. EL PARAISO</t>
  </si>
  <si>
    <t>VACAS EN PRODUCCION</t>
  </si>
  <si>
    <t>VACAS PREÑADAS</t>
  </si>
  <si>
    <t>VACAS VACIAS</t>
  </si>
  <si>
    <t>NOVILLAS VACIAS</t>
  </si>
  <si>
    <t xml:space="preserve">NOVILLAS PREÑADAS </t>
  </si>
  <si>
    <t>TOROS</t>
  </si>
  <si>
    <t>GAN. CEBA</t>
  </si>
  <si>
    <t>NOVILLOS</t>
  </si>
  <si>
    <t>CALENTADORES</t>
  </si>
  <si>
    <t>VACAS CUCHILLO</t>
  </si>
  <si>
    <t>NOVILLAS CUCHILLOS</t>
  </si>
  <si>
    <t>T  O  T  A  L  E  S</t>
  </si>
  <si>
    <t>PALPACON</t>
  </si>
  <si>
    <t>INV. FISICO</t>
  </si>
  <si>
    <t>GANSOTF</t>
  </si>
  <si>
    <t>INVENTARIO</t>
  </si>
  <si>
    <t>COMPRAS</t>
  </si>
  <si>
    <t>VENTAS</t>
  </si>
  <si>
    <t>RESUMEN ALI - EP</t>
  </si>
  <si>
    <t>RESUMEN GENERAL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</si>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</sst>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€_-;\-* #,##0.00\ _€_-;_-* &quot;-&quot;??\ _€_-;_-@_-"/>
    <numFmt numFmtId="164" formatCode="mmmm\ d\,\ yyyy"/>
    <numFmt numFmtId="165" formatCode="dddd"/>
    <numFmt numFmtId="167" formatCode="mmmm\-yy"/>
    <numFmt numFmtId="168" formatCode="_ * #,##0_ ;_ * \-#,##0_ ;_ * &quot;-&quot;??_ ;_ @_ "/>
    <numFmt numFmtId="169" formatCode="0.0_ ;[Red]\-0.0\ 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8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sz val="18"/>
      <color indexed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4"/>
      <color indexed="18"/>
      <name val="Arial"/>
      <family val="2"/>
    </font>
    <font>
      <b/>
      <sz val="10"/>
      <color indexed="57"/>
      <name val="Arial"/>
      <family val="2"/>
    </font>
    <font>
      <b/>
      <sz val="10"/>
      <color indexed="10"/>
      <name val="Arial"/>
      <family val="2"/>
    </font>
    <font>
      <b/>
      <sz val="7"/>
      <name val="Arial"/>
      <family val="2"/>
    </font>
    <font>
      <b/>
      <sz val="7"/>
      <color indexed="57"/>
      <name val="Arial"/>
      <family val="2"/>
    </font>
    <font>
      <b/>
      <sz val="7"/>
      <color indexed="10"/>
      <name val="Arial"/>
      <family val="2"/>
    </font>
    <font>
      <b/>
      <sz val="7"/>
      <color indexed="12"/>
      <name val="Arial"/>
      <family val="2"/>
    </font>
    <font>
      <b/>
      <sz val="7"/>
      <color theme="1"/>
      <name val="Arial"/>
      <family val="2"/>
    </font>
    <font>
      <sz val="10"/>
      <name val="Arial"/>
      <family val="2"/>
    </font>
    <font>
      <sz val="10"/>
      <color indexed="22"/>
      <name val="Arial"/>
      <family val="2"/>
    </font>
    <font>
      <sz val="10"/>
      <color theme="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6"/>
      <name val="Arial"/>
      <family val="2"/>
    </font>
    <font>
      <b/>
      <sz val="16"/>
      <color theme="1"/>
      <name val="Arial"/>
      <family val="2"/>
    </font>
    <font>
      <b/>
      <sz val="16"/>
      <color indexed="20"/>
      <name val="Arial"/>
      <family val="2"/>
    </font>
    <font>
      <b/>
      <sz val="10"/>
      <color theme="5" tint="0.39997558519241921"/>
      <name val="Arial"/>
      <family val="2"/>
    </font>
    <font>
      <b/>
      <sz val="10"/>
      <color theme="8" tint="-0.499984740745262"/>
      <name val="Arial"/>
      <family val="2"/>
    </font>
    <font>
      <b/>
      <sz val="16"/>
      <color theme="0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6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81"/>
      <name val="Tahoma"/>
      <family val="2"/>
    </font>
  </fonts>
  <fills count="2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53">
    <border>
      <left/>
      <right/>
      <top/>
      <bottom/>
      <diagonal/>
    </border>
    <border>
      <left style="medium">
        <color indexed="17"/>
      </left>
      <right/>
      <top style="medium">
        <color indexed="17"/>
      </top>
      <bottom style="medium">
        <color indexed="17"/>
      </bottom>
      <diagonal/>
    </border>
    <border>
      <left/>
      <right/>
      <top style="medium">
        <color indexed="17"/>
      </top>
      <bottom style="medium">
        <color indexed="17"/>
      </bottom>
      <diagonal/>
    </border>
    <border>
      <left/>
      <right style="medium">
        <color indexed="17"/>
      </right>
      <top style="medium">
        <color indexed="17"/>
      </top>
      <bottom style="medium">
        <color indexed="17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17"/>
      </left>
      <right style="medium">
        <color indexed="17"/>
      </right>
      <top style="medium">
        <color indexed="17"/>
      </top>
      <bottom style="thin">
        <color indexed="64"/>
      </bottom>
      <diagonal/>
    </border>
    <border>
      <left style="medium">
        <color indexed="17"/>
      </left>
      <right style="thin">
        <color indexed="64"/>
      </right>
      <top style="medium">
        <color indexed="17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17"/>
      </top>
      <bottom style="thin">
        <color indexed="64"/>
      </bottom>
      <diagonal/>
    </border>
    <border>
      <left style="thin">
        <color indexed="64"/>
      </left>
      <right style="medium">
        <color indexed="17"/>
      </right>
      <top style="medium">
        <color indexed="17"/>
      </top>
      <bottom style="thin">
        <color indexed="64"/>
      </bottom>
      <diagonal/>
    </border>
    <border>
      <left style="medium">
        <color indexed="10"/>
      </left>
      <right style="thin">
        <color indexed="64"/>
      </right>
      <top style="medium">
        <color indexed="1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10"/>
      </top>
      <bottom style="thin">
        <color indexed="64"/>
      </bottom>
      <diagonal/>
    </border>
    <border>
      <left style="thin">
        <color indexed="64"/>
      </left>
      <right style="medium">
        <color indexed="10"/>
      </right>
      <top style="medium">
        <color indexed="10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medium">
        <color indexed="17"/>
      </left>
      <right style="medium">
        <color indexed="17"/>
      </right>
      <top style="thin">
        <color indexed="64"/>
      </top>
      <bottom style="thin">
        <color indexed="64"/>
      </bottom>
      <diagonal/>
    </border>
    <border>
      <left style="medium">
        <color indexed="17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17"/>
      </right>
      <top style="thin">
        <color indexed="64"/>
      </top>
      <bottom style="thin">
        <color indexed="64"/>
      </bottom>
      <diagonal/>
    </border>
    <border>
      <left style="medium">
        <color indexed="1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1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17"/>
      </bottom>
      <diagonal/>
    </border>
    <border>
      <left style="thin">
        <color indexed="64"/>
      </left>
      <right style="medium">
        <color indexed="17"/>
      </right>
      <top style="thin">
        <color indexed="64"/>
      </top>
      <bottom style="medium">
        <color indexed="17"/>
      </bottom>
      <diagonal/>
    </border>
    <border>
      <left style="medium">
        <color indexed="10"/>
      </left>
      <right style="thin">
        <color indexed="64"/>
      </right>
      <top style="thin">
        <color indexed="64"/>
      </top>
      <bottom style="medium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10"/>
      </bottom>
      <diagonal/>
    </border>
    <border>
      <left style="thin">
        <color indexed="64"/>
      </left>
      <right style="medium">
        <color indexed="10"/>
      </right>
      <top style="thin">
        <color indexed="64"/>
      </top>
      <bottom style="medium">
        <color indexed="10"/>
      </bottom>
      <diagonal/>
    </border>
    <border>
      <left style="medium">
        <color indexed="17"/>
      </left>
      <right style="medium">
        <color indexed="10"/>
      </right>
      <top/>
      <bottom/>
      <diagonal/>
    </border>
    <border>
      <left style="medium">
        <color indexed="17"/>
      </left>
      <right/>
      <top style="medium">
        <color indexed="17"/>
      </top>
      <bottom style="thin">
        <color indexed="64"/>
      </bottom>
      <diagonal/>
    </border>
    <border>
      <left/>
      <right/>
      <top style="medium">
        <color indexed="17"/>
      </top>
      <bottom style="thin">
        <color indexed="64"/>
      </bottom>
      <diagonal/>
    </border>
    <border>
      <left/>
      <right style="medium">
        <color indexed="17"/>
      </right>
      <top style="medium">
        <color indexed="17"/>
      </top>
      <bottom style="thin">
        <color indexed="64"/>
      </bottom>
      <diagonal/>
    </border>
    <border>
      <left style="medium">
        <color indexed="10"/>
      </left>
      <right/>
      <top style="medium">
        <color indexed="10"/>
      </top>
      <bottom style="thin">
        <color indexed="64"/>
      </bottom>
      <diagonal/>
    </border>
    <border>
      <left/>
      <right/>
      <top style="medium">
        <color indexed="10"/>
      </top>
      <bottom style="thin">
        <color indexed="64"/>
      </bottom>
      <diagonal/>
    </border>
    <border>
      <left/>
      <right style="medium">
        <color indexed="10"/>
      </right>
      <top style="medium">
        <color indexed="10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medium">
        <color indexed="17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17"/>
      </right>
      <top style="thin">
        <color indexed="64"/>
      </top>
      <bottom/>
      <diagonal/>
    </border>
    <border>
      <left style="medium">
        <color indexed="10"/>
      </left>
      <right/>
      <top style="thin">
        <color indexed="64"/>
      </top>
      <bottom/>
      <diagonal/>
    </border>
    <border>
      <left/>
      <right style="medium">
        <color indexed="10"/>
      </right>
      <top style="thin">
        <color indexed="64"/>
      </top>
      <bottom/>
      <diagonal/>
    </border>
    <border>
      <left style="thin">
        <color indexed="12"/>
      </left>
      <right style="thin">
        <color indexed="12"/>
      </right>
      <top/>
      <bottom style="thin">
        <color indexed="64"/>
      </bottom>
      <diagonal/>
    </border>
    <border>
      <left/>
      <right/>
      <top style="medium">
        <color indexed="17"/>
      </top>
      <bottom/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medium">
        <color indexed="17"/>
      </left>
      <right style="medium">
        <color indexed="17"/>
      </right>
      <top style="medium">
        <color indexed="17"/>
      </top>
      <bottom style="hair">
        <color indexed="17"/>
      </bottom>
      <diagonal/>
    </border>
    <border>
      <left style="medium">
        <color indexed="17"/>
      </left>
      <right/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hair">
        <color rgb="FFFF0000"/>
      </bottom>
      <diagonal/>
    </border>
    <border>
      <left style="thin">
        <color indexed="12"/>
      </left>
      <right style="thin">
        <color indexed="12"/>
      </right>
      <top style="thin">
        <color indexed="64"/>
      </top>
      <bottom style="thin">
        <color indexed="64"/>
      </bottom>
      <diagonal/>
    </border>
    <border>
      <left style="medium">
        <color indexed="17"/>
      </left>
      <right style="medium">
        <color indexed="17"/>
      </right>
      <top style="hair">
        <color indexed="17"/>
      </top>
      <bottom style="hair">
        <color indexed="17"/>
      </bottom>
      <diagonal/>
    </border>
    <border>
      <left style="medium">
        <color rgb="FFFF0000"/>
      </left>
      <right style="medium">
        <color rgb="FFFF0000"/>
      </right>
      <top style="hair">
        <color rgb="FFFF0000"/>
      </top>
      <bottom style="hair">
        <color rgb="FFFF0000"/>
      </bottom>
      <diagonal/>
    </border>
    <border>
      <left style="medium">
        <color indexed="17"/>
      </left>
      <right style="medium">
        <color indexed="17"/>
      </right>
      <top style="hair">
        <color indexed="17"/>
      </top>
      <bottom style="medium">
        <color indexed="17"/>
      </bottom>
      <diagonal/>
    </border>
    <border>
      <left style="medium">
        <color rgb="FFFF0000"/>
      </left>
      <right style="medium">
        <color rgb="FFFF0000"/>
      </right>
      <top style="hair">
        <color rgb="FFFF0000"/>
      </top>
      <bottom style="medium">
        <color rgb="FFFF0000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2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0" fontId="4" fillId="6" borderId="0" xfId="0" applyFont="1" applyFill="1" applyAlignment="1">
      <alignment horizontal="center" vertical="center" wrapText="1"/>
    </xf>
    <xf numFmtId="0" fontId="5" fillId="6" borderId="0" xfId="0" applyFont="1" applyFill="1" applyAlignment="1">
      <alignment horizontal="center" vertical="center" wrapText="1"/>
    </xf>
    <xf numFmtId="0" fontId="4" fillId="7" borderId="0" xfId="0" applyFont="1" applyFill="1" applyAlignment="1">
      <alignment horizontal="center" vertical="center" wrapText="1"/>
    </xf>
    <xf numFmtId="0" fontId="5" fillId="7" borderId="0" xfId="0" applyFont="1" applyFill="1" applyAlignment="1">
      <alignment horizontal="center" vertical="center" wrapText="1"/>
    </xf>
    <xf numFmtId="0" fontId="0" fillId="8" borderId="0" xfId="0" applyFill="1" applyAlignment="1">
      <alignment horizontal="left"/>
    </xf>
    <xf numFmtId="0" fontId="0" fillId="8" borderId="0" xfId="0" applyFill="1"/>
    <xf numFmtId="0" fontId="7" fillId="8" borderId="0" xfId="0" applyFont="1" applyFill="1" applyAlignment="1">
      <alignment horizontal="center"/>
    </xf>
    <xf numFmtId="0" fontId="8" fillId="8" borderId="0" xfId="0" applyFont="1" applyFill="1" applyAlignment="1">
      <alignment horizontal="left"/>
    </xf>
    <xf numFmtId="0" fontId="8" fillId="8" borderId="0" xfId="0" applyFont="1" applyFill="1"/>
    <xf numFmtId="0" fontId="9" fillId="8" borderId="0" xfId="0" applyFont="1" applyFill="1" applyAlignment="1">
      <alignment horizontal="center"/>
    </xf>
    <xf numFmtId="164" fontId="10" fillId="9" borderId="0" xfId="0" applyNumberFormat="1" applyFont="1" applyFill="1" applyAlignment="1">
      <alignment horizontal="center"/>
    </xf>
    <xf numFmtId="165" fontId="10" fillId="0" borderId="0" xfId="0" applyNumberFormat="1" applyFont="1" applyAlignment="1"/>
    <xf numFmtId="165" fontId="10" fillId="2" borderId="0" xfId="0" applyNumberFormat="1" applyFont="1" applyFill="1" applyAlignment="1"/>
    <xf numFmtId="0" fontId="0" fillId="2" borderId="0" xfId="0" applyFill="1"/>
    <xf numFmtId="165" fontId="10" fillId="3" borderId="0" xfId="0" applyNumberFormat="1" applyFont="1" applyFill="1" applyAlignment="1"/>
    <xf numFmtId="0" fontId="0" fillId="3" borderId="0" xfId="0" applyFill="1"/>
    <xf numFmtId="164" fontId="11" fillId="0" borderId="0" xfId="0" applyNumberFormat="1" applyFont="1" applyFill="1" applyAlignment="1">
      <alignment horizontal="center"/>
    </xf>
    <xf numFmtId="165" fontId="12" fillId="0" borderId="0" xfId="0" applyNumberFormat="1" applyFont="1" applyFill="1" applyAlignment="1"/>
    <xf numFmtId="0" fontId="8" fillId="0" borderId="0" xfId="0" applyFont="1" applyFill="1"/>
    <xf numFmtId="165" fontId="13" fillId="0" borderId="0" xfId="0" applyNumberFormat="1" applyFont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15" fillId="2" borderId="6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/>
    </xf>
    <xf numFmtId="0" fontId="15" fillId="3" borderId="4" xfId="0" applyFont="1" applyFill="1" applyBorder="1" applyAlignment="1">
      <alignment horizontal="center"/>
    </xf>
    <xf numFmtId="0" fontId="15" fillId="3" borderId="5" xfId="0" applyFont="1" applyFill="1" applyBorder="1" applyAlignment="1">
      <alignment horizontal="center"/>
    </xf>
    <xf numFmtId="0" fontId="15" fillId="3" borderId="6" xfId="0" applyFont="1" applyFill="1" applyBorder="1" applyAlignment="1">
      <alignment horizontal="center"/>
    </xf>
    <xf numFmtId="165" fontId="11" fillId="0" borderId="0" xfId="0" applyNumberFormat="1" applyFont="1" applyFill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15" fillId="0" borderId="0" xfId="0" applyFont="1" applyAlignment="1">
      <alignment horizontal="left"/>
    </xf>
    <xf numFmtId="0" fontId="16" fillId="0" borderId="7" xfId="0" applyFont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center" vertical="center" wrapText="1"/>
    </xf>
    <xf numFmtId="0" fontId="18" fillId="3" borderId="11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 wrapText="1"/>
    </xf>
    <xf numFmtId="0" fontId="18" fillId="3" borderId="1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6" fillId="0" borderId="15" xfId="0" applyFont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center" vertical="center" wrapText="1"/>
    </xf>
    <xf numFmtId="0" fontId="17" fillId="2" borderId="17" xfId="0" applyFont="1" applyFill="1" applyBorder="1" applyAlignment="1">
      <alignment horizontal="center" vertical="center" wrapText="1"/>
    </xf>
    <xf numFmtId="0" fontId="17" fillId="2" borderId="18" xfId="0" applyFont="1" applyFill="1" applyBorder="1" applyAlignment="1">
      <alignment horizontal="center" vertical="center" wrapText="1"/>
    </xf>
    <xf numFmtId="0" fontId="18" fillId="2" borderId="19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center" vertical="center" wrapText="1"/>
    </xf>
    <xf numFmtId="0" fontId="18" fillId="2" borderId="20" xfId="0" applyFont="1" applyFill="1" applyBorder="1" applyAlignment="1">
      <alignment horizontal="center" vertical="center" wrapText="1"/>
    </xf>
    <xf numFmtId="0" fontId="17" fillId="3" borderId="16" xfId="0" applyFont="1" applyFill="1" applyBorder="1" applyAlignment="1">
      <alignment horizontal="center" vertical="center" wrapText="1"/>
    </xf>
    <xf numFmtId="0" fontId="17" fillId="3" borderId="17" xfId="0" applyFont="1" applyFill="1" applyBorder="1" applyAlignment="1">
      <alignment horizontal="center" vertical="center" wrapText="1"/>
    </xf>
    <xf numFmtId="0" fontId="17" fillId="3" borderId="18" xfId="0" applyFont="1" applyFill="1" applyBorder="1" applyAlignment="1">
      <alignment horizontal="center" vertical="center" wrapText="1"/>
    </xf>
    <xf numFmtId="0" fontId="18" fillId="3" borderId="19" xfId="0" applyFont="1" applyFill="1" applyBorder="1" applyAlignment="1">
      <alignment horizontal="center" vertical="center" wrapText="1"/>
    </xf>
    <xf numFmtId="0" fontId="18" fillId="3" borderId="17" xfId="0" applyFont="1" applyFill="1" applyBorder="1" applyAlignment="1">
      <alignment horizontal="center" vertical="center" wrapText="1"/>
    </xf>
    <xf numFmtId="0" fontId="18" fillId="3" borderId="2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15" fillId="10" borderId="21" xfId="0" applyFont="1" applyFill="1" applyBorder="1" applyAlignment="1">
      <alignment horizontal="left"/>
    </xf>
    <xf numFmtId="0" fontId="21" fillId="10" borderId="15" xfId="0" applyFont="1" applyFill="1" applyBorder="1" applyAlignment="1">
      <alignment horizontal="center"/>
    </xf>
    <xf numFmtId="0" fontId="0" fillId="10" borderId="16" xfId="0" applyFill="1" applyBorder="1" applyAlignment="1">
      <alignment horizontal="center"/>
    </xf>
    <xf numFmtId="0" fontId="0" fillId="10" borderId="17" xfId="0" applyFill="1" applyBorder="1" applyAlignment="1">
      <alignment horizontal="center"/>
    </xf>
    <xf numFmtId="0" fontId="0" fillId="10" borderId="18" xfId="0" applyFill="1" applyBorder="1" applyAlignment="1">
      <alignment horizontal="center"/>
    </xf>
    <xf numFmtId="0" fontId="22" fillId="10" borderId="19" xfId="0" applyFont="1" applyFill="1" applyBorder="1" applyAlignment="1">
      <alignment horizontal="center"/>
    </xf>
    <xf numFmtId="0" fontId="22" fillId="10" borderId="17" xfId="0" applyFont="1" applyFill="1" applyBorder="1" applyAlignment="1">
      <alignment horizontal="center"/>
    </xf>
    <xf numFmtId="0" fontId="22" fillId="10" borderId="20" xfId="0" applyFont="1" applyFill="1" applyBorder="1" applyAlignment="1">
      <alignment horizontal="center"/>
    </xf>
    <xf numFmtId="0" fontId="0" fillId="10" borderId="14" xfId="0" applyFill="1" applyBorder="1"/>
    <xf numFmtId="0" fontId="9" fillId="11" borderId="21" xfId="0" applyFont="1" applyFill="1" applyBorder="1" applyAlignment="1">
      <alignment horizontal="left"/>
    </xf>
    <xf numFmtId="0" fontId="8" fillId="11" borderId="15" xfId="0" applyFont="1" applyFill="1" applyBorder="1" applyAlignment="1">
      <alignment horizontal="center"/>
    </xf>
    <xf numFmtId="0" fontId="8" fillId="11" borderId="16" xfId="0" applyFont="1" applyFill="1" applyBorder="1" applyAlignment="1">
      <alignment horizontal="center"/>
    </xf>
    <xf numFmtId="0" fontId="8" fillId="11" borderId="17" xfId="0" applyFont="1" applyFill="1" applyBorder="1" applyAlignment="1">
      <alignment horizontal="center"/>
    </xf>
    <xf numFmtId="0" fontId="8" fillId="11" borderId="18" xfId="0" applyFont="1" applyFill="1" applyBorder="1" applyAlignment="1">
      <alignment horizontal="center"/>
    </xf>
    <xf numFmtId="0" fontId="8" fillId="11" borderId="0" xfId="0" applyFont="1" applyFill="1"/>
    <xf numFmtId="0" fontId="8" fillId="11" borderId="19" xfId="0" applyFont="1" applyFill="1" applyBorder="1" applyAlignment="1">
      <alignment horizontal="center"/>
    </xf>
    <xf numFmtId="0" fontId="8" fillId="11" borderId="20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0" fillId="10" borderId="0" xfId="0" applyFill="1" applyBorder="1"/>
    <xf numFmtId="0" fontId="23" fillId="0" borderId="0" xfId="0" applyFont="1" applyFill="1"/>
    <xf numFmtId="0" fontId="23" fillId="12" borderId="16" xfId="0" applyFont="1" applyFill="1" applyBorder="1" applyAlignment="1">
      <alignment horizontal="center"/>
    </xf>
    <xf numFmtId="0" fontId="23" fillId="12" borderId="17" xfId="0" applyFont="1" applyFill="1" applyBorder="1" applyAlignment="1">
      <alignment horizontal="center"/>
    </xf>
    <xf numFmtId="0" fontId="23" fillId="12" borderId="18" xfId="0" applyFont="1" applyFill="1" applyBorder="1" applyAlignment="1">
      <alignment horizontal="center"/>
    </xf>
    <xf numFmtId="0" fontId="23" fillId="12" borderId="19" xfId="0" applyFont="1" applyFill="1" applyBorder="1" applyAlignment="1">
      <alignment horizontal="center"/>
    </xf>
    <xf numFmtId="0" fontId="23" fillId="12" borderId="20" xfId="0" applyFont="1" applyFill="1" applyBorder="1" applyAlignment="1">
      <alignment horizontal="center"/>
    </xf>
    <xf numFmtId="0" fontId="9" fillId="12" borderId="14" xfId="0" applyFont="1" applyFill="1" applyBorder="1" applyAlignment="1">
      <alignment horizontal="center"/>
    </xf>
    <xf numFmtId="0" fontId="23" fillId="13" borderId="16" xfId="0" applyFont="1" applyFill="1" applyBorder="1" applyAlignment="1">
      <alignment horizontal="center"/>
    </xf>
    <xf numFmtId="0" fontId="23" fillId="13" borderId="17" xfId="0" applyFont="1" applyFill="1" applyBorder="1" applyAlignment="1">
      <alignment horizontal="center"/>
    </xf>
    <xf numFmtId="0" fontId="23" fillId="13" borderId="18" xfId="0" applyFont="1" applyFill="1" applyBorder="1" applyAlignment="1">
      <alignment horizontal="center"/>
    </xf>
    <xf numFmtId="0" fontId="23" fillId="13" borderId="19" xfId="0" applyFont="1" applyFill="1" applyBorder="1" applyAlignment="1">
      <alignment horizontal="center"/>
    </xf>
    <xf numFmtId="0" fontId="23" fillId="13" borderId="20" xfId="0" applyFont="1" applyFill="1" applyBorder="1" applyAlignment="1">
      <alignment horizontal="center"/>
    </xf>
    <xf numFmtId="0" fontId="9" fillId="13" borderId="14" xfId="0" applyFont="1" applyFill="1" applyBorder="1" applyAlignment="1">
      <alignment horizontal="center"/>
    </xf>
    <xf numFmtId="0" fontId="0" fillId="10" borderId="0" xfId="0" applyFill="1"/>
    <xf numFmtId="0" fontId="0" fillId="0" borderId="21" xfId="0" applyBorder="1" applyAlignment="1">
      <alignment horizontal="left"/>
    </xf>
    <xf numFmtId="0" fontId="24" fillId="0" borderId="15" xfId="0" applyFont="1" applyBorder="1" applyAlignment="1">
      <alignment horizontal="center"/>
    </xf>
    <xf numFmtId="0" fontId="21" fillId="2" borderId="16" xfId="0" applyFont="1" applyFill="1" applyBorder="1" applyAlignment="1" applyProtection="1">
      <alignment horizontal="center"/>
      <protection locked="0"/>
    </xf>
    <xf numFmtId="0" fontId="21" fillId="2" borderId="17" xfId="0" applyFont="1" applyFill="1" applyBorder="1" applyAlignment="1" applyProtection="1">
      <alignment horizontal="center"/>
      <protection locked="0"/>
    </xf>
    <xf numFmtId="0" fontId="21" fillId="2" borderId="18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1" fillId="2" borderId="19" xfId="0" applyFont="1" applyFill="1" applyBorder="1" applyAlignment="1" applyProtection="1">
      <alignment horizontal="center"/>
      <protection locked="0"/>
    </xf>
    <xf numFmtId="0" fontId="21" fillId="2" borderId="20" xfId="0" applyFont="1" applyFill="1" applyBorder="1" applyAlignment="1" applyProtection="1">
      <alignment horizontal="center"/>
      <protection locked="0"/>
    </xf>
    <xf numFmtId="0" fontId="7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3" borderId="16" xfId="0" applyFont="1" applyFill="1" applyBorder="1" applyAlignment="1">
      <alignment horizontal="center"/>
    </xf>
    <xf numFmtId="0" fontId="21" fillId="3" borderId="17" xfId="0" applyFont="1" applyFill="1" applyBorder="1" applyAlignment="1">
      <alignment horizontal="center"/>
    </xf>
    <xf numFmtId="0" fontId="21" fillId="3" borderId="18" xfId="0" applyFont="1" applyFill="1" applyBorder="1" applyAlignment="1">
      <alignment horizontal="center"/>
    </xf>
    <xf numFmtId="0" fontId="21" fillId="3" borderId="19" xfId="0" applyFont="1" applyFill="1" applyBorder="1" applyAlignment="1">
      <alignment horizontal="center"/>
    </xf>
    <xf numFmtId="0" fontId="21" fillId="3" borderId="20" xfId="0" applyFont="1" applyFill="1" applyBorder="1" applyAlignment="1">
      <alignment horizontal="center"/>
    </xf>
    <xf numFmtId="0" fontId="8" fillId="4" borderId="21" xfId="0" applyFont="1" applyFill="1" applyBorder="1" applyAlignment="1">
      <alignment horizontal="left"/>
    </xf>
    <xf numFmtId="0" fontId="8" fillId="4" borderId="15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center"/>
    </xf>
    <xf numFmtId="0" fontId="8" fillId="4" borderId="17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0" xfId="0" applyFont="1" applyFill="1"/>
    <xf numFmtId="0" fontId="8" fillId="4" borderId="19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6" borderId="16" xfId="0" applyFont="1" applyFill="1" applyBorder="1" applyAlignment="1">
      <alignment horizontal="center"/>
    </xf>
    <xf numFmtId="0" fontId="8" fillId="6" borderId="17" xfId="0" applyFont="1" applyFill="1" applyBorder="1" applyAlignment="1">
      <alignment horizontal="center"/>
    </xf>
    <xf numFmtId="0" fontId="8" fillId="6" borderId="18" xfId="0" applyFont="1" applyFill="1" applyBorder="1" applyAlignment="1">
      <alignment horizontal="center"/>
    </xf>
    <xf numFmtId="0" fontId="8" fillId="6" borderId="19" xfId="0" applyFont="1" applyFill="1" applyBorder="1" applyAlignment="1">
      <alignment horizontal="center"/>
    </xf>
    <xf numFmtId="0" fontId="8" fillId="6" borderId="20" xfId="0" applyFont="1" applyFill="1" applyBorder="1" applyAlignment="1">
      <alignment horizontal="center"/>
    </xf>
    <xf numFmtId="0" fontId="8" fillId="7" borderId="16" xfId="0" applyFont="1" applyFill="1" applyBorder="1" applyAlignment="1">
      <alignment horizontal="center"/>
    </xf>
    <xf numFmtId="0" fontId="8" fillId="7" borderId="17" xfId="0" applyFont="1" applyFill="1" applyBorder="1" applyAlignment="1">
      <alignment horizontal="center"/>
    </xf>
    <xf numFmtId="0" fontId="8" fillId="7" borderId="18" xfId="0" applyFont="1" applyFill="1" applyBorder="1" applyAlignment="1">
      <alignment horizontal="center"/>
    </xf>
    <xf numFmtId="0" fontId="8" fillId="7" borderId="19" xfId="0" applyFont="1" applyFill="1" applyBorder="1" applyAlignment="1">
      <alignment horizontal="center"/>
    </xf>
    <xf numFmtId="0" fontId="8" fillId="7" borderId="20" xfId="0" applyFont="1" applyFill="1" applyBorder="1" applyAlignment="1">
      <alignment horizontal="center"/>
    </xf>
    <xf numFmtId="0" fontId="21" fillId="10" borderId="17" xfId="0" applyFont="1" applyFill="1" applyBorder="1" applyProtection="1">
      <protection locked="0"/>
    </xf>
    <xf numFmtId="0" fontId="21" fillId="10" borderId="18" xfId="0" applyFont="1" applyFill="1" applyBorder="1" applyProtection="1">
      <protection locked="0"/>
    </xf>
    <xf numFmtId="0" fontId="22" fillId="10" borderId="19" xfId="0" applyFont="1" applyFill="1" applyBorder="1" applyProtection="1">
      <protection locked="0"/>
    </xf>
    <xf numFmtId="0" fontId="22" fillId="10" borderId="17" xfId="0" applyFont="1" applyFill="1" applyBorder="1" applyProtection="1">
      <protection locked="0"/>
    </xf>
    <xf numFmtId="0" fontId="22" fillId="10" borderId="20" xfId="0" applyFont="1" applyFill="1" applyBorder="1" applyProtection="1">
      <protection locked="0"/>
    </xf>
    <xf numFmtId="0" fontId="21" fillId="10" borderId="17" xfId="0" applyFont="1" applyFill="1" applyBorder="1"/>
    <xf numFmtId="0" fontId="21" fillId="10" borderId="18" xfId="0" applyFont="1" applyFill="1" applyBorder="1"/>
    <xf numFmtId="0" fontId="22" fillId="10" borderId="19" xfId="0" applyFont="1" applyFill="1" applyBorder="1"/>
    <xf numFmtId="0" fontId="22" fillId="10" borderId="17" xfId="0" applyFont="1" applyFill="1" applyBorder="1"/>
    <xf numFmtId="0" fontId="22" fillId="10" borderId="20" xfId="0" applyFont="1" applyFill="1" applyBorder="1"/>
    <xf numFmtId="0" fontId="8" fillId="11" borderId="17" xfId="0" applyFont="1" applyFill="1" applyBorder="1"/>
    <xf numFmtId="0" fontId="8" fillId="11" borderId="18" xfId="0" applyFont="1" applyFill="1" applyBorder="1"/>
    <xf numFmtId="0" fontId="8" fillId="11" borderId="19" xfId="0" applyFont="1" applyFill="1" applyBorder="1"/>
    <xf numFmtId="0" fontId="8" fillId="11" borderId="20" xfId="0" applyFont="1" applyFill="1" applyBorder="1"/>
    <xf numFmtId="0" fontId="9" fillId="11" borderId="14" xfId="0" applyFont="1" applyFill="1" applyBorder="1" applyAlignment="1">
      <alignment horizontal="center"/>
    </xf>
    <xf numFmtId="0" fontId="21" fillId="10" borderId="19" xfId="0" applyFont="1" applyFill="1" applyBorder="1" applyProtection="1">
      <protection locked="0"/>
    </xf>
    <xf numFmtId="0" fontId="21" fillId="10" borderId="20" xfId="0" applyFont="1" applyFill="1" applyBorder="1" applyProtection="1">
      <protection locked="0"/>
    </xf>
    <xf numFmtId="0" fontId="21" fillId="10" borderId="19" xfId="0" applyFont="1" applyFill="1" applyBorder="1"/>
    <xf numFmtId="0" fontId="21" fillId="10" borderId="20" xfId="0" applyFont="1" applyFill="1" applyBorder="1"/>
    <xf numFmtId="0" fontId="8" fillId="4" borderId="17" xfId="0" applyFont="1" applyFill="1" applyBorder="1" applyAlignment="1">
      <alignment horizontal="left"/>
    </xf>
    <xf numFmtId="0" fontId="21" fillId="2" borderId="22" xfId="0" applyFont="1" applyFill="1" applyBorder="1" applyAlignment="1" applyProtection="1">
      <alignment horizontal="center"/>
      <protection locked="0"/>
    </xf>
    <xf numFmtId="0" fontId="21" fillId="2" borderId="23" xfId="0" applyFont="1" applyFill="1" applyBorder="1" applyAlignment="1" applyProtection="1">
      <alignment horizontal="center"/>
      <protection locked="0"/>
    </xf>
    <xf numFmtId="0" fontId="21" fillId="2" borderId="24" xfId="0" applyFont="1" applyFill="1" applyBorder="1" applyAlignment="1" applyProtection="1">
      <alignment horizontal="center"/>
      <protection locked="0"/>
    </xf>
    <xf numFmtId="0" fontId="21" fillId="2" borderId="25" xfId="0" applyFont="1" applyFill="1" applyBorder="1" applyAlignment="1" applyProtection="1">
      <alignment horizontal="center"/>
      <protection locked="0"/>
    </xf>
    <xf numFmtId="0" fontId="21" fillId="2" borderId="26" xfId="0" applyFont="1" applyFill="1" applyBorder="1" applyAlignment="1" applyProtection="1">
      <alignment horizontal="center"/>
      <protection locked="0"/>
    </xf>
    <xf numFmtId="0" fontId="21" fillId="3" borderId="22" xfId="0" applyFont="1" applyFill="1" applyBorder="1" applyAlignment="1">
      <alignment horizontal="center"/>
    </xf>
    <xf numFmtId="0" fontId="21" fillId="3" borderId="23" xfId="0" applyFont="1" applyFill="1" applyBorder="1" applyAlignment="1">
      <alignment horizontal="center"/>
    </xf>
    <xf numFmtId="0" fontId="21" fillId="3" borderId="24" xfId="0" applyFont="1" applyFill="1" applyBorder="1" applyAlignment="1">
      <alignment horizontal="center"/>
    </xf>
    <xf numFmtId="0" fontId="21" fillId="3" borderId="25" xfId="0" applyFont="1" applyFill="1" applyBorder="1" applyAlignment="1">
      <alignment horizontal="center"/>
    </xf>
    <xf numFmtId="0" fontId="21" fillId="3" borderId="26" xfId="0" applyFont="1" applyFill="1" applyBorder="1" applyAlignment="1">
      <alignment horizontal="center"/>
    </xf>
    <xf numFmtId="0" fontId="8" fillId="4" borderId="22" xfId="0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8" fillId="4" borderId="25" xfId="0" applyFont="1" applyFill="1" applyBorder="1" applyAlignment="1">
      <alignment horizontal="center"/>
    </xf>
    <xf numFmtId="0" fontId="8" fillId="4" borderId="26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17" xfId="0" applyFont="1" applyBorder="1" applyAlignment="1">
      <alignment horizontal="center"/>
    </xf>
    <xf numFmtId="0" fontId="14" fillId="2" borderId="17" xfId="0" applyFont="1" applyFill="1" applyBorder="1" applyAlignment="1">
      <alignment horizontal="center"/>
    </xf>
    <xf numFmtId="0" fontId="15" fillId="2" borderId="17" xfId="0" applyFont="1" applyFill="1" applyBorder="1" applyAlignment="1">
      <alignment horizontal="center"/>
    </xf>
    <xf numFmtId="0" fontId="14" fillId="3" borderId="17" xfId="0" applyFont="1" applyFill="1" applyBorder="1" applyAlignment="1">
      <alignment horizontal="center"/>
    </xf>
    <xf numFmtId="0" fontId="15" fillId="3" borderId="17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0" fillId="0" borderId="0" xfId="0" applyFill="1"/>
    <xf numFmtId="0" fontId="12" fillId="0" borderId="0" xfId="0" applyFont="1" applyFill="1" applyAlignment="1">
      <alignment horizontal="left"/>
    </xf>
    <xf numFmtId="165" fontId="25" fillId="0" borderId="0" xfId="0" applyNumberFormat="1" applyFont="1" applyFill="1" applyAlignment="1"/>
    <xf numFmtId="0" fontId="26" fillId="0" borderId="0" xfId="0" applyFont="1" applyFill="1"/>
    <xf numFmtId="164" fontId="10" fillId="9" borderId="0" xfId="0" applyNumberFormat="1" applyFont="1" applyFill="1" applyAlignment="1">
      <alignment horizontal="left"/>
    </xf>
    <xf numFmtId="164" fontId="11" fillId="0" borderId="0" xfId="0" applyNumberFormat="1" applyFont="1" applyFill="1" applyAlignment="1">
      <alignment horizontal="left"/>
    </xf>
    <xf numFmtId="165" fontId="11" fillId="0" borderId="0" xfId="0" applyNumberFormat="1" applyFont="1" applyFill="1" applyAlignment="1"/>
    <xf numFmtId="0" fontId="27" fillId="0" borderId="0" xfId="0" applyFont="1" applyFill="1"/>
    <xf numFmtId="0" fontId="19" fillId="14" borderId="14" xfId="0" applyFont="1" applyFill="1" applyBorder="1" applyAlignment="1">
      <alignment horizontal="center" vertical="center" wrapText="1"/>
    </xf>
    <xf numFmtId="0" fontId="28" fillId="8" borderId="0" xfId="0" applyFont="1" applyFill="1"/>
    <xf numFmtId="0" fontId="7" fillId="15" borderId="14" xfId="0" applyFont="1" applyFill="1" applyBorder="1" applyAlignment="1">
      <alignment horizontal="center"/>
    </xf>
    <xf numFmtId="0" fontId="29" fillId="8" borderId="0" xfId="0" applyFont="1" applyFill="1"/>
    <xf numFmtId="164" fontId="25" fillId="9" borderId="0" xfId="0" applyNumberFormat="1" applyFont="1" applyFill="1" applyAlignment="1">
      <alignment horizontal="left"/>
    </xf>
    <xf numFmtId="0" fontId="10" fillId="0" borderId="0" xfId="0" applyFont="1" applyFill="1"/>
    <xf numFmtId="0" fontId="21" fillId="0" borderId="0" xfId="0" applyFont="1" applyFill="1"/>
    <xf numFmtId="0" fontId="12" fillId="0" borderId="0" xfId="0" applyFont="1" applyFill="1"/>
    <xf numFmtId="43" fontId="0" fillId="0" borderId="0" xfId="1" applyFont="1" applyFill="1"/>
    <xf numFmtId="167" fontId="30" fillId="16" borderId="0" xfId="0" applyNumberFormat="1" applyFont="1" applyFill="1" applyAlignment="1">
      <alignment horizontal="center"/>
    </xf>
    <xf numFmtId="167" fontId="30" fillId="17" borderId="0" xfId="0" applyNumberFormat="1" applyFont="1" applyFill="1" applyAlignment="1">
      <alignment horizontal="center"/>
    </xf>
    <xf numFmtId="167" fontId="31" fillId="4" borderId="0" xfId="0" applyNumberFormat="1" applyFont="1" applyFill="1" applyAlignment="1">
      <alignment horizontal="center"/>
    </xf>
    <xf numFmtId="167" fontId="32" fillId="0" borderId="0" xfId="0" applyNumberFormat="1" applyFont="1" applyFill="1" applyAlignment="1">
      <alignment horizontal="center"/>
    </xf>
    <xf numFmtId="167" fontId="30" fillId="6" borderId="0" xfId="0" applyNumberFormat="1" applyFont="1" applyFill="1" applyAlignment="1">
      <alignment horizontal="center"/>
    </xf>
    <xf numFmtId="167" fontId="30" fillId="7" borderId="0" xfId="0" applyNumberFormat="1" applyFont="1" applyFill="1" applyAlignment="1">
      <alignment horizontal="center"/>
    </xf>
    <xf numFmtId="0" fontId="21" fillId="0" borderId="0" xfId="0" applyFont="1" applyFill="1" applyAlignment="1">
      <alignment horizontal="left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1" fillId="0" borderId="27" xfId="0" applyFont="1" applyFill="1" applyBorder="1"/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0" fillId="0" borderId="27" xfId="0" applyFill="1" applyBorder="1"/>
    <xf numFmtId="0" fontId="15" fillId="0" borderId="4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8" fillId="0" borderId="27" xfId="0" applyFont="1" applyFill="1" applyBorder="1"/>
    <xf numFmtId="0" fontId="7" fillId="0" borderId="0" xfId="0" applyFont="1" applyFill="1" applyAlignment="1">
      <alignment horizontal="left"/>
    </xf>
    <xf numFmtId="0" fontId="16" fillId="0" borderId="7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center" vertical="center" wrapText="1"/>
    </xf>
    <xf numFmtId="0" fontId="20" fillId="0" borderId="32" xfId="0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0" fontId="20" fillId="0" borderId="35" xfId="0" applyFont="1" applyFill="1" applyBorder="1" applyAlignment="1">
      <alignment horizontal="center" vertical="center" wrapText="1"/>
    </xf>
    <xf numFmtId="0" fontId="20" fillId="0" borderId="36" xfId="0" applyFont="1" applyFill="1" applyBorder="1" applyAlignment="1">
      <alignment horizontal="center" vertical="center" wrapText="1"/>
    </xf>
    <xf numFmtId="0" fontId="20" fillId="0" borderId="37" xfId="0" applyFont="1" applyFill="1" applyBorder="1" applyAlignment="1">
      <alignment horizontal="center" vertical="center" wrapText="1"/>
    </xf>
    <xf numFmtId="0" fontId="20" fillId="0" borderId="38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center" vertical="center" wrapText="1"/>
    </xf>
    <xf numFmtId="0" fontId="20" fillId="0" borderId="40" xfId="0" applyFont="1" applyFill="1" applyBorder="1" applyAlignment="1">
      <alignment horizontal="center" vertical="center" wrapText="1"/>
    </xf>
    <xf numFmtId="0" fontId="21" fillId="0" borderId="0" xfId="0" applyFont="1" applyFill="1" applyBorder="1"/>
    <xf numFmtId="0" fontId="21" fillId="0" borderId="41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Protection="1">
      <protection locked="0"/>
    </xf>
    <xf numFmtId="0" fontId="21" fillId="0" borderId="36" xfId="0" applyFont="1" applyFill="1" applyBorder="1" applyAlignment="1" applyProtection="1">
      <alignment horizontal="center"/>
      <protection locked="0"/>
    </xf>
    <xf numFmtId="0" fontId="21" fillId="0" borderId="42" xfId="0" applyFont="1" applyFill="1" applyBorder="1"/>
    <xf numFmtId="0" fontId="0" fillId="0" borderId="0" xfId="0" applyFill="1" applyBorder="1"/>
    <xf numFmtId="0" fontId="21" fillId="0" borderId="21" xfId="0" applyFont="1" applyFill="1" applyBorder="1" applyAlignment="1">
      <alignment horizontal="left"/>
    </xf>
    <xf numFmtId="0" fontId="21" fillId="0" borderId="15" xfId="0" applyFont="1" applyFill="1" applyBorder="1" applyAlignment="1">
      <alignment horizontal="center"/>
    </xf>
    <xf numFmtId="0" fontId="21" fillId="0" borderId="43" xfId="0" applyFont="1" applyFill="1" applyBorder="1" applyAlignment="1" applyProtection="1">
      <alignment horizontal="center"/>
    </xf>
    <xf numFmtId="0" fontId="21" fillId="0" borderId="44" xfId="0" applyFont="1" applyFill="1" applyBorder="1" applyAlignment="1" applyProtection="1">
      <alignment horizontal="center"/>
    </xf>
    <xf numFmtId="0" fontId="21" fillId="0" borderId="45" xfId="0" applyFont="1" applyFill="1" applyBorder="1" applyAlignment="1" applyProtection="1">
      <alignment horizontal="center"/>
    </xf>
    <xf numFmtId="0" fontId="33" fillId="0" borderId="46" xfId="0" applyFont="1" applyFill="1" applyBorder="1" applyAlignment="1">
      <alignment horizontal="center"/>
    </xf>
    <xf numFmtId="0" fontId="0" fillId="18" borderId="0" xfId="0" applyFill="1"/>
    <xf numFmtId="0" fontId="8" fillId="0" borderId="21" xfId="0" applyFont="1" applyFill="1" applyBorder="1" applyAlignment="1">
      <alignment horizontal="left"/>
    </xf>
    <xf numFmtId="0" fontId="21" fillId="0" borderId="47" xfId="0" applyFont="1" applyFill="1" applyBorder="1" applyAlignment="1" applyProtection="1">
      <alignment horizontal="center"/>
    </xf>
    <xf numFmtId="0" fontId="21" fillId="0" borderId="48" xfId="0" applyFont="1" applyFill="1" applyBorder="1" applyAlignment="1" applyProtection="1">
      <alignment horizontal="center"/>
    </xf>
    <xf numFmtId="0" fontId="34" fillId="0" borderId="46" xfId="0" applyFont="1" applyFill="1" applyBorder="1" applyAlignment="1">
      <alignment horizontal="center"/>
    </xf>
    <xf numFmtId="0" fontId="0" fillId="19" borderId="0" xfId="0" applyFill="1"/>
    <xf numFmtId="0" fontId="0" fillId="19" borderId="0" xfId="0" applyFill="1" applyBorder="1"/>
    <xf numFmtId="0" fontId="7" fillId="0" borderId="46" xfId="0" applyFont="1" applyFill="1" applyBorder="1" applyAlignment="1">
      <alignment horizontal="center"/>
    </xf>
    <xf numFmtId="0" fontId="21" fillId="20" borderId="47" xfId="0" applyFont="1" applyFill="1" applyBorder="1" applyAlignment="1" applyProtection="1">
      <alignment horizontal="center"/>
    </xf>
    <xf numFmtId="0" fontId="21" fillId="20" borderId="48" xfId="0" applyFont="1" applyFill="1" applyBorder="1" applyAlignment="1" applyProtection="1">
      <alignment horizontal="center"/>
    </xf>
    <xf numFmtId="0" fontId="33" fillId="20" borderId="4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left"/>
    </xf>
    <xf numFmtId="0" fontId="21" fillId="0" borderId="49" xfId="0" applyFont="1" applyFill="1" applyBorder="1" applyAlignment="1" applyProtection="1">
      <alignment horizontal="center"/>
    </xf>
    <xf numFmtId="0" fontId="21" fillId="0" borderId="50" xfId="0" applyFont="1" applyFill="1" applyBorder="1" applyAlignment="1" applyProtection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168" fontId="21" fillId="16" borderId="0" xfId="1" applyNumberFormat="1" applyFont="1" applyFill="1"/>
    <xf numFmtId="168" fontId="0" fillId="16" borderId="0" xfId="1" applyNumberFormat="1" applyFont="1" applyFill="1"/>
    <xf numFmtId="0" fontId="0" fillId="0" borderId="0" xfId="0" applyFill="1" applyAlignment="1">
      <alignment horizontal="right"/>
    </xf>
    <xf numFmtId="168" fontId="21" fillId="6" borderId="0" xfId="1" applyNumberFormat="1" applyFont="1" applyFill="1"/>
    <xf numFmtId="168" fontId="0" fillId="6" borderId="0" xfId="1" applyNumberFormat="1" applyFont="1" applyFill="1"/>
    <xf numFmtId="168" fontId="0" fillId="7" borderId="0" xfId="1" applyNumberFormat="1" applyFont="1" applyFill="1" applyBorder="1"/>
    <xf numFmtId="168" fontId="0" fillId="7" borderId="0" xfId="1" applyNumberFormat="1" applyFont="1" applyFill="1"/>
    <xf numFmtId="167" fontId="35" fillId="21" borderId="0" xfId="0" applyNumberFormat="1" applyFont="1" applyFill="1" applyAlignment="1">
      <alignment horizontal="center"/>
    </xf>
    <xf numFmtId="167" fontId="35" fillId="22" borderId="0" xfId="0" applyNumberFormat="1" applyFont="1" applyFill="1" applyAlignment="1">
      <alignment horizontal="center"/>
    </xf>
    <xf numFmtId="168" fontId="7" fillId="15" borderId="0" xfId="1" applyNumberFormat="1" applyFont="1" applyFill="1" applyBorder="1"/>
    <xf numFmtId="168" fontId="7" fillId="15" borderId="0" xfId="1" applyNumberFormat="1" applyFont="1" applyFill="1"/>
    <xf numFmtId="0" fontId="21" fillId="0" borderId="0" xfId="0" applyFont="1" applyFill="1" applyAlignment="1">
      <alignment horizontal="right"/>
    </xf>
    <xf numFmtId="168" fontId="21" fillId="15" borderId="0" xfId="1" applyNumberFormat="1" applyFont="1" applyFill="1" applyBorder="1"/>
    <xf numFmtId="168" fontId="0" fillId="15" borderId="0" xfId="1" applyNumberFormat="1" applyFont="1" applyFill="1"/>
    <xf numFmtId="43" fontId="36" fillId="0" borderId="0" xfId="1" applyFont="1" applyFill="1"/>
    <xf numFmtId="168" fontId="37" fillId="15" borderId="0" xfId="1" applyNumberFormat="1" applyFont="1" applyFill="1" applyBorder="1"/>
    <xf numFmtId="168" fontId="37" fillId="15" borderId="0" xfId="1" applyNumberFormat="1" applyFont="1" applyFill="1"/>
    <xf numFmtId="0" fontId="37" fillId="0" borderId="0" xfId="0" applyFont="1"/>
    <xf numFmtId="169" fontId="0" fillId="0" borderId="0" xfId="0" applyNumberFormat="1"/>
    <xf numFmtId="168" fontId="7" fillId="17" borderId="0" xfId="1" applyNumberFormat="1" applyFont="1" applyFill="1" applyBorder="1"/>
    <xf numFmtId="168" fontId="7" fillId="17" borderId="0" xfId="1" applyNumberFormat="1" applyFont="1" applyFill="1"/>
    <xf numFmtId="168" fontId="21" fillId="23" borderId="0" xfId="1" applyNumberFormat="1" applyFont="1" applyFill="1" applyBorder="1"/>
    <xf numFmtId="168" fontId="0" fillId="23" borderId="0" xfId="1" applyNumberFormat="1" applyFont="1" applyFill="1"/>
    <xf numFmtId="168" fontId="37" fillId="23" borderId="0" xfId="1" applyNumberFormat="1" applyFont="1" applyFill="1" applyBorder="1"/>
    <xf numFmtId="168" fontId="0" fillId="0" borderId="0" xfId="1" applyNumberFormat="1" applyFont="1"/>
    <xf numFmtId="168" fontId="21" fillId="0" borderId="0" xfId="1" applyNumberFormat="1" applyFont="1"/>
    <xf numFmtId="0" fontId="21" fillId="0" borderId="0" xfId="0" applyFont="1"/>
    <xf numFmtId="0" fontId="21" fillId="20" borderId="49" xfId="0" applyFont="1" applyFill="1" applyBorder="1" applyAlignment="1" applyProtection="1">
      <alignment horizontal="center"/>
    </xf>
    <xf numFmtId="43" fontId="0" fillId="0" borderId="0" xfId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393700</xdr:colOff>
      <xdr:row>876</xdr:row>
      <xdr:rowOff>88900</xdr:rowOff>
    </xdr:from>
    <xdr:to>
      <xdr:col>13</xdr:col>
      <xdr:colOff>67582</xdr:colOff>
      <xdr:row>881</xdr:row>
      <xdr:rowOff>38100</xdr:rowOff>
    </xdr:to>
    <xdr:pic>
      <xdr:nvPicPr>
        <xdr:cNvPr id="2" name="Imagen 9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4300" y="159829500"/>
          <a:ext cx="3547382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UARIO-PC\Documents\Agropecuaria%20La%20Irene%20C.A\Inventario%20de%20Ganado\Relacion%20de%20Inventario\Inventario%20Ganado%20Iren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75">
          <cell r="V875">
            <v>46</v>
          </cell>
          <cell r="AB875">
            <v>7</v>
          </cell>
        </row>
        <row r="876">
          <cell r="V876">
            <v>39</v>
          </cell>
          <cell r="AB876">
            <v>7</v>
          </cell>
        </row>
      </sheetData>
      <sheetData sheetId="10" refreshError="1">
        <row r="875">
          <cell r="V875">
            <v>22</v>
          </cell>
          <cell r="AB875">
            <v>2</v>
          </cell>
        </row>
        <row r="876">
          <cell r="V876">
            <v>25</v>
          </cell>
          <cell r="AB876">
            <v>1</v>
          </cell>
        </row>
      </sheetData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O906"/>
  <sheetViews>
    <sheetView tabSelected="1" zoomScale="60" zoomScaleNormal="60" workbookViewId="0">
      <selection activeCell="Q30" sqref="Q30"/>
    </sheetView>
  </sheetViews>
  <sheetFormatPr baseColWidth="10" defaultRowHeight="14.4" x14ac:dyDescent="0.3"/>
  <cols>
    <col min="1" max="1" width="24.5546875" customWidth="1"/>
    <col min="2" max="2" width="6.6640625" customWidth="1"/>
    <col min="3" max="3" width="1.6640625" customWidth="1"/>
    <col min="4" max="8" width="6.109375" customWidth="1"/>
    <col min="9" max="9" width="1.44140625" customWidth="1"/>
    <col min="10" max="15" width="6.109375" customWidth="1"/>
    <col min="16" max="16" width="1.33203125" customWidth="1"/>
    <col min="17" max="17" width="6.44140625" customWidth="1"/>
    <col min="18" max="18" width="6.5546875" customWidth="1"/>
    <col min="19" max="19" width="25.88671875" customWidth="1"/>
    <col min="20" max="20" width="6.6640625" customWidth="1"/>
    <col min="21" max="21" width="1.6640625" customWidth="1"/>
    <col min="22" max="26" width="6.109375" customWidth="1"/>
    <col min="27" max="27" width="1.6640625" customWidth="1"/>
    <col min="28" max="33" width="6.109375" customWidth="1"/>
    <col min="34" max="34" width="1.6640625" customWidth="1"/>
    <col min="35" max="35" width="6.44140625" customWidth="1"/>
    <col min="36" max="36" width="6.5546875" customWidth="1"/>
    <col min="37" max="37" width="26.6640625" style="26" customWidth="1"/>
    <col min="38" max="38" width="9.5546875" style="26" customWidth="1"/>
    <col min="39" max="39" width="1.6640625" style="26" customWidth="1"/>
    <col min="40" max="44" width="6.109375" style="26" customWidth="1"/>
    <col min="45" max="45" width="1.6640625" style="26" customWidth="1"/>
    <col min="46" max="51" width="6.109375" style="26" customWidth="1"/>
    <col min="52" max="52" width="1.6640625" style="26" customWidth="1"/>
    <col min="53" max="53" width="7.5546875" style="26" customWidth="1"/>
    <col min="54" max="54" width="5.5546875" customWidth="1"/>
    <col min="55" max="55" width="25.33203125" style="26" customWidth="1"/>
    <col min="56" max="56" width="9.5546875" style="26" customWidth="1"/>
    <col min="57" max="57" width="1.6640625" style="26" customWidth="1"/>
    <col min="58" max="62" width="6.109375" style="26" customWidth="1"/>
    <col min="63" max="63" width="1.6640625" style="26" customWidth="1"/>
    <col min="64" max="69" width="6.109375" style="26" customWidth="1"/>
    <col min="70" max="70" width="1.6640625" style="26" customWidth="1"/>
    <col min="71" max="71" width="7.5546875" style="26" customWidth="1"/>
    <col min="72" max="72" width="5.5546875" customWidth="1"/>
    <col min="73" max="73" width="27.33203125" style="26" customWidth="1"/>
    <col min="74" max="74" width="9.5546875" style="26" customWidth="1"/>
    <col min="75" max="75" width="1.6640625" style="26" customWidth="1"/>
    <col min="76" max="80" width="6.109375" style="26" customWidth="1"/>
    <col min="81" max="81" width="1.6640625" style="26" customWidth="1"/>
    <col min="82" max="87" width="6.109375" style="26" customWidth="1"/>
    <col min="88" max="88" width="1.6640625" style="26" customWidth="1"/>
    <col min="89" max="89" width="7.5546875" style="26" customWidth="1"/>
    <col min="90" max="90" width="5.5546875" customWidth="1"/>
  </cols>
  <sheetData>
    <row r="1" spans="1:89" ht="39.9" customHeigh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S1" s="3" t="s">
        <v>1</v>
      </c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K1" s="5" t="s">
        <v>2</v>
      </c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7"/>
      <c r="BC1" s="8" t="s">
        <v>3</v>
      </c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7"/>
      <c r="BU1" s="10" t="s">
        <v>4</v>
      </c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</row>
    <row r="2" spans="1:89" s="13" customFormat="1" x14ac:dyDescent="0.3">
      <c r="A2" s="12"/>
      <c r="Q2" s="14"/>
      <c r="S2" s="12"/>
      <c r="AI2" s="14"/>
      <c r="AK2" s="15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7"/>
      <c r="BB2" s="14"/>
      <c r="BC2" s="15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7"/>
      <c r="BT2" s="14"/>
      <c r="BU2" s="15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7"/>
    </row>
    <row r="3" spans="1:89" ht="20.100000000000001" customHeight="1" thickBot="1" x14ac:dyDescent="0.35">
      <c r="A3" s="18">
        <v>43466</v>
      </c>
      <c r="B3" s="19"/>
      <c r="C3" s="19"/>
      <c r="D3" s="20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S3" s="18">
        <f>+A3</f>
        <v>43466</v>
      </c>
      <c r="T3" s="19"/>
      <c r="U3" s="19"/>
      <c r="V3" s="22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K3" s="24">
        <f>+A3</f>
        <v>43466</v>
      </c>
      <c r="AL3" s="25"/>
      <c r="AM3" s="25"/>
      <c r="AN3" s="25"/>
      <c r="BC3" s="24">
        <f>+A3</f>
        <v>43466</v>
      </c>
      <c r="BD3" s="25"/>
      <c r="BE3" s="25"/>
      <c r="BF3" s="25"/>
      <c r="BU3" s="24">
        <f>BC3</f>
        <v>43466</v>
      </c>
      <c r="BV3" s="25"/>
      <c r="BW3" s="25"/>
      <c r="BX3" s="25"/>
    </row>
    <row r="4" spans="1:89" ht="20.100000000000001" customHeight="1" thickBot="1" x14ac:dyDescent="0.35">
      <c r="A4" s="27">
        <f>+A3</f>
        <v>43466</v>
      </c>
      <c r="D4" s="28" t="s">
        <v>5</v>
      </c>
      <c r="E4" s="29"/>
      <c r="F4" s="29"/>
      <c r="G4" s="29"/>
      <c r="H4" s="30"/>
      <c r="J4" s="31" t="s">
        <v>6</v>
      </c>
      <c r="K4" s="32"/>
      <c r="L4" s="32"/>
      <c r="M4" s="32"/>
      <c r="N4" s="32"/>
      <c r="O4" s="33"/>
      <c r="S4" s="27">
        <f>+S3</f>
        <v>43466</v>
      </c>
      <c r="V4" s="34" t="s">
        <v>5</v>
      </c>
      <c r="W4" s="35"/>
      <c r="X4" s="35"/>
      <c r="Y4" s="35"/>
      <c r="Z4" s="36"/>
      <c r="AB4" s="37" t="s">
        <v>6</v>
      </c>
      <c r="AC4" s="38"/>
      <c r="AD4" s="38"/>
      <c r="AE4" s="38"/>
      <c r="AF4" s="38"/>
      <c r="AG4" s="39"/>
      <c r="AK4" s="40">
        <f>+AK3</f>
        <v>43466</v>
      </c>
      <c r="AN4" s="41" t="s">
        <v>5</v>
      </c>
      <c r="AO4" s="42"/>
      <c r="AP4" s="42"/>
      <c r="AQ4" s="42"/>
      <c r="AR4" s="43"/>
      <c r="AT4" s="44" t="s">
        <v>6</v>
      </c>
      <c r="AU4" s="45"/>
      <c r="AV4" s="45"/>
      <c r="AW4" s="45"/>
      <c r="AX4" s="45"/>
      <c r="AY4" s="46"/>
      <c r="BC4" s="40">
        <f>+BC3</f>
        <v>43466</v>
      </c>
      <c r="BF4" s="41" t="s">
        <v>5</v>
      </c>
      <c r="BG4" s="42"/>
      <c r="BH4" s="42"/>
      <c r="BI4" s="42"/>
      <c r="BJ4" s="43"/>
      <c r="BL4" s="44" t="s">
        <v>6</v>
      </c>
      <c r="BM4" s="45"/>
      <c r="BN4" s="45"/>
      <c r="BO4" s="45"/>
      <c r="BP4" s="45"/>
      <c r="BQ4" s="46"/>
      <c r="BU4" s="40">
        <f>+BU3</f>
        <v>43466</v>
      </c>
      <c r="BX4" s="41" t="s">
        <v>5</v>
      </c>
      <c r="BY4" s="42"/>
      <c r="BZ4" s="42"/>
      <c r="CA4" s="42"/>
      <c r="CB4" s="43"/>
      <c r="CD4" s="44" t="s">
        <v>6</v>
      </c>
      <c r="CE4" s="45"/>
      <c r="CF4" s="45"/>
      <c r="CG4" s="45"/>
      <c r="CH4" s="45"/>
      <c r="CI4" s="46"/>
    </row>
    <row r="5" spans="1:89" ht="12.75" customHeight="1" x14ac:dyDescent="0.3">
      <c r="A5" s="47" t="s">
        <v>7</v>
      </c>
      <c r="B5" s="48" t="s">
        <v>8</v>
      </c>
      <c r="D5" s="49" t="s">
        <v>9</v>
      </c>
      <c r="E5" s="50" t="s">
        <v>10</v>
      </c>
      <c r="F5" s="50" t="s">
        <v>11</v>
      </c>
      <c r="G5" s="50" t="s">
        <v>12</v>
      </c>
      <c r="H5" s="51" t="s">
        <v>13</v>
      </c>
      <c r="J5" s="52" t="s">
        <v>14</v>
      </c>
      <c r="K5" s="53" t="s">
        <v>15</v>
      </c>
      <c r="L5" s="53" t="s">
        <v>16</v>
      </c>
      <c r="M5" s="53" t="s">
        <v>10</v>
      </c>
      <c r="N5" s="53" t="s">
        <v>12</v>
      </c>
      <c r="O5" s="54" t="s">
        <v>13</v>
      </c>
      <c r="Q5" s="55" t="s">
        <v>17</v>
      </c>
      <c r="S5" s="47" t="s">
        <v>7</v>
      </c>
      <c r="T5" s="48" t="s">
        <v>8</v>
      </c>
      <c r="V5" s="56" t="s">
        <v>9</v>
      </c>
      <c r="W5" s="57" t="s">
        <v>10</v>
      </c>
      <c r="X5" s="57" t="s">
        <v>11</v>
      </c>
      <c r="Y5" s="57" t="s">
        <v>12</v>
      </c>
      <c r="Z5" s="58" t="s">
        <v>13</v>
      </c>
      <c r="AB5" s="59" t="s">
        <v>14</v>
      </c>
      <c r="AC5" s="60" t="s">
        <v>15</v>
      </c>
      <c r="AD5" s="60" t="s">
        <v>16</v>
      </c>
      <c r="AE5" s="60" t="s">
        <v>10</v>
      </c>
      <c r="AF5" s="60" t="s">
        <v>12</v>
      </c>
      <c r="AG5" s="61" t="s">
        <v>13</v>
      </c>
      <c r="AI5" s="55" t="s">
        <v>17</v>
      </c>
      <c r="AJ5" s="55" t="s">
        <v>18</v>
      </c>
      <c r="AK5" s="62" t="s">
        <v>7</v>
      </c>
      <c r="AL5" s="63" t="s">
        <v>8</v>
      </c>
      <c r="AN5" s="64" t="s">
        <v>9</v>
      </c>
      <c r="AO5" s="65" t="s">
        <v>10</v>
      </c>
      <c r="AP5" s="65" t="s">
        <v>11</v>
      </c>
      <c r="AQ5" s="65" t="s">
        <v>12</v>
      </c>
      <c r="AR5" s="66" t="s">
        <v>13</v>
      </c>
      <c r="AT5" s="67" t="s">
        <v>14</v>
      </c>
      <c r="AU5" s="68" t="s">
        <v>15</v>
      </c>
      <c r="AV5" s="68" t="s">
        <v>16</v>
      </c>
      <c r="AW5" s="68" t="s">
        <v>10</v>
      </c>
      <c r="AX5" s="68" t="s">
        <v>12</v>
      </c>
      <c r="AY5" s="69" t="s">
        <v>13</v>
      </c>
      <c r="BA5" s="70" t="s">
        <v>17</v>
      </c>
      <c r="BB5" s="71"/>
      <c r="BC5" s="47" t="s">
        <v>7</v>
      </c>
      <c r="BD5" s="48" t="s">
        <v>8</v>
      </c>
      <c r="BF5" s="64" t="s">
        <v>9</v>
      </c>
      <c r="BG5" s="65" t="s">
        <v>10</v>
      </c>
      <c r="BH5" s="65" t="s">
        <v>11</v>
      </c>
      <c r="BI5" s="65" t="s">
        <v>12</v>
      </c>
      <c r="BJ5" s="66" t="s">
        <v>13</v>
      </c>
      <c r="BL5" s="67" t="s">
        <v>14</v>
      </c>
      <c r="BM5" s="68" t="s">
        <v>15</v>
      </c>
      <c r="BN5" s="68" t="s">
        <v>16</v>
      </c>
      <c r="BO5" s="68" t="s">
        <v>10</v>
      </c>
      <c r="BP5" s="68" t="s">
        <v>12</v>
      </c>
      <c r="BQ5" s="69" t="s">
        <v>13</v>
      </c>
      <c r="BS5" s="70" t="s">
        <v>17</v>
      </c>
      <c r="BT5" s="71"/>
      <c r="BU5" s="47" t="s">
        <v>7</v>
      </c>
      <c r="BV5" s="48" t="s">
        <v>8</v>
      </c>
      <c r="BX5" s="64" t="s">
        <v>9</v>
      </c>
      <c r="BY5" s="65" t="s">
        <v>10</v>
      </c>
      <c r="BZ5" s="65" t="s">
        <v>11</v>
      </c>
      <c r="CA5" s="65" t="s">
        <v>12</v>
      </c>
      <c r="CB5" s="66" t="s">
        <v>13</v>
      </c>
      <c r="CD5" s="67" t="s">
        <v>14</v>
      </c>
      <c r="CE5" s="68" t="s">
        <v>15</v>
      </c>
      <c r="CF5" s="68" t="s">
        <v>16</v>
      </c>
      <c r="CG5" s="68" t="s">
        <v>10</v>
      </c>
      <c r="CH5" s="68" t="s">
        <v>12</v>
      </c>
      <c r="CI5" s="69" t="s">
        <v>13</v>
      </c>
      <c r="CK5" s="70" t="s">
        <v>17</v>
      </c>
    </row>
    <row r="6" spans="1:89" x14ac:dyDescent="0.3">
      <c r="A6" s="72"/>
      <c r="B6" s="73"/>
      <c r="D6" s="74"/>
      <c r="E6" s="75"/>
      <c r="F6" s="75"/>
      <c r="G6" s="75"/>
      <c r="H6" s="76"/>
      <c r="J6" s="77"/>
      <c r="K6" s="78"/>
      <c r="L6" s="78"/>
      <c r="M6" s="78"/>
      <c r="N6" s="78"/>
      <c r="O6" s="79"/>
      <c r="Q6" s="55"/>
      <c r="S6" s="72"/>
      <c r="T6" s="73"/>
      <c r="V6" s="80"/>
      <c r="W6" s="81"/>
      <c r="X6" s="81"/>
      <c r="Y6" s="81"/>
      <c r="Z6" s="82"/>
      <c r="AB6" s="83"/>
      <c r="AC6" s="84"/>
      <c r="AD6" s="84"/>
      <c r="AE6" s="84"/>
      <c r="AF6" s="84"/>
      <c r="AG6" s="85"/>
      <c r="AI6" s="55"/>
      <c r="AJ6" s="55"/>
      <c r="AK6" s="86"/>
      <c r="AL6" s="87"/>
      <c r="AN6" s="88"/>
      <c r="AO6" s="89"/>
      <c r="AP6" s="89"/>
      <c r="AQ6" s="89"/>
      <c r="AR6" s="90"/>
      <c r="AT6" s="91"/>
      <c r="AU6" s="89"/>
      <c r="AV6" s="89"/>
      <c r="AW6" s="89"/>
      <c r="AX6" s="89"/>
      <c r="AY6" s="92"/>
      <c r="BA6" s="70"/>
      <c r="BB6" s="71"/>
      <c r="BC6" s="72"/>
      <c r="BD6" s="73"/>
      <c r="BF6" s="88"/>
      <c r="BG6" s="89"/>
      <c r="BH6" s="89"/>
      <c r="BI6" s="89"/>
      <c r="BJ6" s="90"/>
      <c r="BL6" s="91"/>
      <c r="BM6" s="89"/>
      <c r="BN6" s="89"/>
      <c r="BO6" s="89"/>
      <c r="BP6" s="89"/>
      <c r="BQ6" s="92"/>
      <c r="BS6" s="70"/>
      <c r="BT6" s="71"/>
      <c r="BU6" s="72"/>
      <c r="BV6" s="73"/>
      <c r="BX6" s="88"/>
      <c r="BY6" s="89"/>
      <c r="BZ6" s="89"/>
      <c r="CA6" s="89"/>
      <c r="CB6" s="90"/>
      <c r="CD6" s="91"/>
      <c r="CE6" s="89"/>
      <c r="CF6" s="89"/>
      <c r="CG6" s="89"/>
      <c r="CH6" s="89"/>
      <c r="CI6" s="92"/>
      <c r="CK6" s="70"/>
    </row>
    <row r="7" spans="1:89" s="125" customFormat="1" x14ac:dyDescent="0.3">
      <c r="A7" s="93" t="s">
        <v>19</v>
      </c>
      <c r="B7" s="94"/>
      <c r="C7"/>
      <c r="D7" s="95"/>
      <c r="E7" s="96"/>
      <c r="F7" s="96"/>
      <c r="G7" s="96"/>
      <c r="H7" s="97"/>
      <c r="I7"/>
      <c r="J7" s="98"/>
      <c r="K7" s="99"/>
      <c r="L7" s="99"/>
      <c r="M7" s="99"/>
      <c r="N7" s="99"/>
      <c r="O7" s="100"/>
      <c r="P7"/>
      <c r="Q7" s="101"/>
      <c r="R7"/>
      <c r="S7" s="93" t="s">
        <v>19</v>
      </c>
      <c r="T7" s="94"/>
      <c r="U7"/>
      <c r="V7" s="95"/>
      <c r="W7" s="96"/>
      <c r="X7" s="96"/>
      <c r="Y7" s="96"/>
      <c r="Z7" s="97"/>
      <c r="AA7"/>
      <c r="AB7" s="98"/>
      <c r="AC7" s="99"/>
      <c r="AD7" s="99"/>
      <c r="AE7" s="99"/>
      <c r="AF7" s="99"/>
      <c r="AG7" s="100"/>
      <c r="AH7"/>
      <c r="AI7" s="101"/>
      <c r="AJ7" s="101"/>
      <c r="AK7" s="102" t="s">
        <v>20</v>
      </c>
      <c r="AL7" s="103"/>
      <c r="AM7" s="26"/>
      <c r="AN7" s="104"/>
      <c r="AO7" s="105"/>
      <c r="AP7" s="105"/>
      <c r="AQ7" s="105"/>
      <c r="AR7" s="106"/>
      <c r="AS7" s="107"/>
      <c r="AT7" s="108"/>
      <c r="AU7" s="105"/>
      <c r="AV7" s="105"/>
      <c r="AW7" s="105"/>
      <c r="AX7" s="105"/>
      <c r="AY7" s="109"/>
      <c r="AZ7" s="26"/>
      <c r="BA7" s="110"/>
      <c r="BB7" s="111"/>
      <c r="BC7" s="93" t="s">
        <v>19</v>
      </c>
      <c r="BD7" s="94"/>
      <c r="BE7" s="112"/>
      <c r="BF7" s="113"/>
      <c r="BG7" s="114"/>
      <c r="BH7" s="114"/>
      <c r="BI7" s="114"/>
      <c r="BJ7" s="115"/>
      <c r="BK7" s="112"/>
      <c r="BL7" s="116"/>
      <c r="BM7" s="114"/>
      <c r="BN7" s="114"/>
      <c r="BO7" s="114"/>
      <c r="BP7" s="114"/>
      <c r="BQ7" s="117"/>
      <c r="BR7" s="26"/>
      <c r="BS7" s="118"/>
      <c r="BT7" s="111"/>
      <c r="BU7" s="93" t="s">
        <v>19</v>
      </c>
      <c r="BV7" s="94"/>
      <c r="BW7" s="112"/>
      <c r="BX7" s="119"/>
      <c r="BY7" s="120"/>
      <c r="BZ7" s="120"/>
      <c r="CA7" s="120"/>
      <c r="CB7" s="121"/>
      <c r="CC7" s="112"/>
      <c r="CD7" s="122"/>
      <c r="CE7" s="120"/>
      <c r="CF7" s="120"/>
      <c r="CG7" s="120"/>
      <c r="CH7" s="120"/>
      <c r="CI7" s="123"/>
      <c r="CJ7" s="26"/>
      <c r="CK7" s="124"/>
    </row>
    <row r="8" spans="1:89" x14ac:dyDescent="0.3">
      <c r="A8" s="126" t="s">
        <v>21</v>
      </c>
      <c r="B8" s="127"/>
      <c r="D8" s="128"/>
      <c r="E8" s="129"/>
      <c r="F8" s="129"/>
      <c r="G8" s="129"/>
      <c r="H8" s="130"/>
      <c r="I8" s="131"/>
      <c r="J8" s="132"/>
      <c r="K8" s="129"/>
      <c r="L8" s="129"/>
      <c r="M8" s="129"/>
      <c r="N8" s="129"/>
      <c r="O8" s="133"/>
      <c r="Q8" s="134">
        <f>SUM(B8+D8+E8+F8+G8+H8-J8-K8-L8-M8-N8-O8)</f>
        <v>0</v>
      </c>
      <c r="S8" s="126" t="str">
        <f>A8</f>
        <v xml:space="preserve">BECERRAS </v>
      </c>
      <c r="T8" s="135">
        <v>69</v>
      </c>
      <c r="V8" s="136"/>
      <c r="W8" s="137"/>
      <c r="X8" s="137"/>
      <c r="Y8" s="137"/>
      <c r="Z8" s="138"/>
      <c r="AB8" s="139"/>
      <c r="AC8" s="137"/>
      <c r="AD8" s="137"/>
      <c r="AE8" s="137"/>
      <c r="AF8" s="137"/>
      <c r="AG8" s="140"/>
      <c r="AI8" s="134">
        <f t="shared" ref="AI8:AI13" si="0">SUM(T8+V8+W8+X8+Y8+Z8-AB8-AC8-AD8-AE8-AF8-AG8)</f>
        <v>69</v>
      </c>
      <c r="AJ8" s="134"/>
      <c r="AK8" s="141" t="s">
        <v>22</v>
      </c>
      <c r="AL8" s="142">
        <v>4</v>
      </c>
      <c r="AN8" s="143"/>
      <c r="AO8" s="144"/>
      <c r="AP8" s="144"/>
      <c r="AQ8" s="144"/>
      <c r="AR8" s="145"/>
      <c r="AS8" s="146"/>
      <c r="AT8" s="147"/>
      <c r="AU8" s="144"/>
      <c r="AV8" s="144"/>
      <c r="AW8" s="144"/>
      <c r="AX8" s="144"/>
      <c r="AY8" s="148"/>
      <c r="BA8" s="110">
        <f t="shared" ref="BA8:BA13" si="1">SUM(AL8+AN8+AO8+AP8+AQ8+AR8-AT8-AU8-AV8-AW8-AX8-AY8)</f>
        <v>4</v>
      </c>
      <c r="BB8" s="149"/>
      <c r="BC8" s="126" t="str">
        <f t="shared" ref="BC8:BC13" si="2">S8</f>
        <v xml:space="preserve">BECERRAS </v>
      </c>
      <c r="BD8" s="127"/>
      <c r="BF8" s="150"/>
      <c r="BG8" s="151"/>
      <c r="BH8" s="151"/>
      <c r="BI8" s="151"/>
      <c r="BJ8" s="152"/>
      <c r="BL8" s="153"/>
      <c r="BM8" s="151"/>
      <c r="BN8" s="151"/>
      <c r="BO8" s="151"/>
      <c r="BP8" s="151"/>
      <c r="BQ8" s="154"/>
      <c r="BS8" s="110">
        <f t="shared" ref="BS8:BS13" si="3">SUM(BD8+BF8+BG8+BH8+BI8+BJ8-BL8-BM8-BN8-BO8-BP8-BQ8)</f>
        <v>0</v>
      </c>
      <c r="BT8" s="149"/>
      <c r="BU8" s="126" t="str">
        <f t="shared" ref="BU8:BU13" si="4">BC8</f>
        <v xml:space="preserve">BECERRAS </v>
      </c>
      <c r="BV8" s="127"/>
      <c r="BX8" s="155"/>
      <c r="BY8" s="156"/>
      <c r="BZ8" s="156"/>
      <c r="CA8" s="156"/>
      <c r="CB8" s="157"/>
      <c r="CD8" s="158"/>
      <c r="CE8" s="156"/>
      <c r="CF8" s="156"/>
      <c r="CG8" s="156"/>
      <c r="CH8" s="156"/>
      <c r="CI8" s="159"/>
      <c r="CK8" s="110">
        <f t="shared" ref="CK8:CK13" si="5">SUM(BV8+BX8+BY8+BZ8+CA8+CB8-CD8-CE8-CF8-CG8-CH8-CI8)</f>
        <v>0</v>
      </c>
    </row>
    <row r="9" spans="1:89" x14ac:dyDescent="0.3">
      <c r="A9" s="126" t="s">
        <v>23</v>
      </c>
      <c r="B9" s="127"/>
      <c r="D9" s="128"/>
      <c r="E9" s="129"/>
      <c r="F9" s="129"/>
      <c r="G9" s="129"/>
      <c r="H9" s="130"/>
      <c r="I9" s="131"/>
      <c r="J9" s="132"/>
      <c r="K9" s="129"/>
      <c r="L9" s="129"/>
      <c r="M9" s="129"/>
      <c r="N9" s="129"/>
      <c r="O9" s="133"/>
      <c r="Q9" s="134">
        <f t="shared" ref="Q9:Q26" si="6">SUM(B9+D9+E9+F9+G9+H9-J9-K9-L9-M9-N9-O9)</f>
        <v>0</v>
      </c>
      <c r="S9" s="126" t="str">
        <f t="shared" ref="S9:S26" si="7">A9</f>
        <v>BECERROS</v>
      </c>
      <c r="T9" s="135">
        <v>57</v>
      </c>
      <c r="V9" s="136">
        <v>1</v>
      </c>
      <c r="W9" s="137"/>
      <c r="X9" s="137"/>
      <c r="Y9" s="137"/>
      <c r="Z9" s="138"/>
      <c r="AB9" s="139"/>
      <c r="AC9" s="137"/>
      <c r="AD9" s="137"/>
      <c r="AE9" s="137"/>
      <c r="AF9" s="137"/>
      <c r="AG9" s="140"/>
      <c r="AI9" s="134">
        <f t="shared" si="0"/>
        <v>58</v>
      </c>
      <c r="AJ9" s="134"/>
      <c r="AK9" s="141" t="s">
        <v>24</v>
      </c>
      <c r="AL9" s="142">
        <v>6</v>
      </c>
      <c r="AN9" s="143"/>
      <c r="AO9" s="144"/>
      <c r="AP9" s="144"/>
      <c r="AQ9" s="144"/>
      <c r="AR9" s="145"/>
      <c r="AS9" s="146"/>
      <c r="AT9" s="147"/>
      <c r="AU9" s="144"/>
      <c r="AV9" s="144"/>
      <c r="AW9" s="144"/>
      <c r="AX9" s="144"/>
      <c r="AY9" s="148"/>
      <c r="BA9" s="110">
        <f t="shared" si="1"/>
        <v>6</v>
      </c>
      <c r="BB9" s="149"/>
      <c r="BC9" s="126" t="str">
        <f t="shared" si="2"/>
        <v>BECERROS</v>
      </c>
      <c r="BD9" s="127"/>
      <c r="BF9" s="150"/>
      <c r="BG9" s="151"/>
      <c r="BH9" s="151"/>
      <c r="BI9" s="151"/>
      <c r="BJ9" s="152"/>
      <c r="BL9" s="153"/>
      <c r="BM9" s="151"/>
      <c r="BN9" s="151"/>
      <c r="BO9" s="151"/>
      <c r="BP9" s="151"/>
      <c r="BQ9" s="154"/>
      <c r="BS9" s="110">
        <f t="shared" si="3"/>
        <v>0</v>
      </c>
      <c r="BT9" s="149"/>
      <c r="BU9" s="126" t="str">
        <f t="shared" si="4"/>
        <v>BECERROS</v>
      </c>
      <c r="BV9" s="127"/>
      <c r="BX9" s="155"/>
      <c r="BY9" s="156"/>
      <c r="BZ9" s="156"/>
      <c r="CA9" s="156"/>
      <c r="CB9" s="157"/>
      <c r="CD9" s="158"/>
      <c r="CE9" s="156"/>
      <c r="CF9" s="156"/>
      <c r="CG9" s="156"/>
      <c r="CH9" s="156"/>
      <c r="CI9" s="159"/>
      <c r="CK9" s="110">
        <f t="shared" si="5"/>
        <v>0</v>
      </c>
    </row>
    <row r="10" spans="1:89" x14ac:dyDescent="0.3">
      <c r="A10" s="126" t="s">
        <v>25</v>
      </c>
      <c r="B10" s="127">
        <v>54</v>
      </c>
      <c r="D10" s="95"/>
      <c r="E10" s="129"/>
      <c r="F10" s="129"/>
      <c r="G10" s="129"/>
      <c r="H10" s="130"/>
      <c r="I10" s="131"/>
      <c r="J10" s="132"/>
      <c r="K10" s="129"/>
      <c r="L10" s="129"/>
      <c r="M10" s="129"/>
      <c r="N10" s="129"/>
      <c r="O10" s="133"/>
      <c r="Q10" s="134">
        <f t="shared" si="6"/>
        <v>54</v>
      </c>
      <c r="S10" s="126" t="str">
        <f t="shared" si="7"/>
        <v>MAUTAS</v>
      </c>
      <c r="T10" s="135"/>
      <c r="V10" s="95"/>
      <c r="W10" s="137"/>
      <c r="X10" s="137"/>
      <c r="Y10" s="137"/>
      <c r="Z10" s="138"/>
      <c r="AB10" s="139"/>
      <c r="AC10" s="137"/>
      <c r="AD10" s="137"/>
      <c r="AE10" s="137"/>
      <c r="AF10" s="137"/>
      <c r="AG10" s="140"/>
      <c r="AI10" s="134">
        <f t="shared" si="0"/>
        <v>0</v>
      </c>
      <c r="AJ10" s="134"/>
      <c r="AK10" s="141" t="s">
        <v>26</v>
      </c>
      <c r="AL10" s="142">
        <v>8</v>
      </c>
      <c r="AN10" s="95"/>
      <c r="AO10" s="144"/>
      <c r="AP10" s="144"/>
      <c r="AQ10" s="144"/>
      <c r="AR10" s="145"/>
      <c r="AS10" s="146"/>
      <c r="AT10" s="147"/>
      <c r="AU10" s="144"/>
      <c r="AV10" s="144"/>
      <c r="AW10" s="144"/>
      <c r="AX10" s="144"/>
      <c r="AY10" s="148"/>
      <c r="BA10" s="110">
        <f t="shared" si="1"/>
        <v>8</v>
      </c>
      <c r="BB10" s="149"/>
      <c r="BC10" s="126" t="str">
        <f t="shared" si="2"/>
        <v>MAUTAS</v>
      </c>
      <c r="BD10" s="127"/>
      <c r="BF10" s="113"/>
      <c r="BG10" s="151"/>
      <c r="BH10" s="151"/>
      <c r="BI10" s="151"/>
      <c r="BJ10" s="152"/>
      <c r="BL10" s="153"/>
      <c r="BM10" s="151"/>
      <c r="BN10" s="151"/>
      <c r="BO10" s="151"/>
      <c r="BP10" s="151"/>
      <c r="BQ10" s="154"/>
      <c r="BS10" s="110">
        <f t="shared" si="3"/>
        <v>0</v>
      </c>
      <c r="BT10" s="149"/>
      <c r="BU10" s="126" t="str">
        <f t="shared" si="4"/>
        <v>MAUTAS</v>
      </c>
      <c r="BV10" s="127"/>
      <c r="BX10" s="119"/>
      <c r="BY10" s="156"/>
      <c r="BZ10" s="156"/>
      <c r="CA10" s="156"/>
      <c r="CB10" s="157"/>
      <c r="CD10" s="158"/>
      <c r="CE10" s="156"/>
      <c r="CF10" s="156"/>
      <c r="CG10" s="156"/>
      <c r="CH10" s="156"/>
      <c r="CI10" s="159"/>
      <c r="CK10" s="110">
        <f t="shared" si="5"/>
        <v>0</v>
      </c>
    </row>
    <row r="11" spans="1:89" x14ac:dyDescent="0.3">
      <c r="A11" s="126" t="s">
        <v>27</v>
      </c>
      <c r="B11" s="127">
        <v>280</v>
      </c>
      <c r="D11" s="95"/>
      <c r="E11" s="129"/>
      <c r="F11" s="129"/>
      <c r="G11" s="129"/>
      <c r="H11" s="130"/>
      <c r="I11" s="131"/>
      <c r="J11" s="132"/>
      <c r="K11" s="129"/>
      <c r="L11" s="129"/>
      <c r="M11" s="129"/>
      <c r="N11" s="129"/>
      <c r="O11" s="133"/>
      <c r="Q11" s="134">
        <f t="shared" si="6"/>
        <v>280</v>
      </c>
      <c r="S11" s="126" t="str">
        <f t="shared" si="7"/>
        <v>MAUTES</v>
      </c>
      <c r="T11" s="135"/>
      <c r="V11" s="95"/>
      <c r="W11" s="137"/>
      <c r="X11" s="137"/>
      <c r="Y11" s="137"/>
      <c r="Z11" s="138"/>
      <c r="AB11" s="139"/>
      <c r="AC11" s="137"/>
      <c r="AD11" s="137"/>
      <c r="AE11" s="137"/>
      <c r="AF11" s="137"/>
      <c r="AG11" s="140"/>
      <c r="AI11" s="134">
        <f t="shared" si="0"/>
        <v>0</v>
      </c>
      <c r="AJ11" s="134"/>
      <c r="AK11" s="141" t="s">
        <v>28</v>
      </c>
      <c r="AL11" s="142">
        <v>7</v>
      </c>
      <c r="AN11" s="95"/>
      <c r="AO11" s="144"/>
      <c r="AP11" s="144"/>
      <c r="AQ11" s="144"/>
      <c r="AR11" s="145"/>
      <c r="AS11" s="146"/>
      <c r="AT11" s="147"/>
      <c r="AU11" s="144"/>
      <c r="AV11" s="144"/>
      <c r="AW11" s="144"/>
      <c r="AX11" s="144"/>
      <c r="AY11" s="148"/>
      <c r="BA11" s="110">
        <f t="shared" si="1"/>
        <v>7</v>
      </c>
      <c r="BB11" s="149"/>
      <c r="BC11" s="126" t="str">
        <f t="shared" si="2"/>
        <v>MAUTES</v>
      </c>
      <c r="BD11" s="127">
        <v>11</v>
      </c>
      <c r="BF11" s="113"/>
      <c r="BG11" s="151"/>
      <c r="BH11" s="151"/>
      <c r="BI11" s="151"/>
      <c r="BJ11" s="152"/>
      <c r="BL11" s="153"/>
      <c r="BM11" s="151"/>
      <c r="BN11" s="151"/>
      <c r="BO11" s="151"/>
      <c r="BP11" s="151"/>
      <c r="BQ11" s="154">
        <v>11</v>
      </c>
      <c r="BS11" s="110">
        <f t="shared" si="3"/>
        <v>0</v>
      </c>
      <c r="BT11" s="149"/>
      <c r="BU11" s="126" t="str">
        <f t="shared" si="4"/>
        <v>MAUTES</v>
      </c>
      <c r="BV11" s="127">
        <v>88</v>
      </c>
      <c r="BX11" s="119"/>
      <c r="BY11" s="156"/>
      <c r="BZ11" s="156">
        <v>0</v>
      </c>
      <c r="CA11" s="156"/>
      <c r="CB11" s="157"/>
      <c r="CD11" s="158"/>
      <c r="CE11" s="156"/>
      <c r="CF11" s="156"/>
      <c r="CG11" s="156"/>
      <c r="CH11" s="156"/>
      <c r="CI11" s="159">
        <v>88</v>
      </c>
      <c r="CK11" s="110">
        <f t="shared" si="5"/>
        <v>0</v>
      </c>
    </row>
    <row r="12" spans="1:89" x14ac:dyDescent="0.3">
      <c r="A12" s="126"/>
      <c r="B12" s="127"/>
      <c r="D12" s="95"/>
      <c r="E12" s="129"/>
      <c r="F12" s="129"/>
      <c r="G12" s="129"/>
      <c r="H12" s="130"/>
      <c r="I12" s="131"/>
      <c r="J12" s="132"/>
      <c r="K12" s="129"/>
      <c r="L12" s="129"/>
      <c r="M12" s="129"/>
      <c r="N12" s="129"/>
      <c r="O12" s="133"/>
      <c r="Q12" s="134">
        <f t="shared" si="6"/>
        <v>0</v>
      </c>
      <c r="S12" s="126">
        <f t="shared" si="7"/>
        <v>0</v>
      </c>
      <c r="T12" s="135"/>
      <c r="V12" s="95"/>
      <c r="W12" s="137"/>
      <c r="X12" s="137"/>
      <c r="Y12" s="137"/>
      <c r="Z12" s="138"/>
      <c r="AB12" s="139"/>
      <c r="AC12" s="137"/>
      <c r="AD12" s="137"/>
      <c r="AE12" s="137"/>
      <c r="AF12" s="137"/>
      <c r="AG12" s="140"/>
      <c r="AI12" s="134">
        <f t="shared" si="0"/>
        <v>0</v>
      </c>
      <c r="AJ12" s="134"/>
      <c r="AK12" s="141"/>
      <c r="AL12" s="142"/>
      <c r="AN12" s="95"/>
      <c r="AO12" s="144"/>
      <c r="AP12" s="144"/>
      <c r="AQ12" s="144"/>
      <c r="AR12" s="145"/>
      <c r="AS12" s="146"/>
      <c r="AT12" s="147"/>
      <c r="AU12" s="144"/>
      <c r="AV12" s="144"/>
      <c r="AW12" s="144"/>
      <c r="AX12" s="144"/>
      <c r="AY12" s="148"/>
      <c r="BA12" s="110">
        <f t="shared" si="1"/>
        <v>0</v>
      </c>
      <c r="BB12" s="149"/>
      <c r="BC12" s="126">
        <f t="shared" si="2"/>
        <v>0</v>
      </c>
      <c r="BD12" s="127"/>
      <c r="BF12" s="113"/>
      <c r="BG12" s="151"/>
      <c r="BH12" s="151"/>
      <c r="BI12" s="151"/>
      <c r="BJ12" s="152"/>
      <c r="BL12" s="153"/>
      <c r="BM12" s="151"/>
      <c r="BN12" s="151"/>
      <c r="BO12" s="151"/>
      <c r="BP12" s="151"/>
      <c r="BQ12" s="154"/>
      <c r="BS12" s="110">
        <f t="shared" si="3"/>
        <v>0</v>
      </c>
      <c r="BT12" s="149"/>
      <c r="BU12" s="126">
        <f t="shared" si="4"/>
        <v>0</v>
      </c>
      <c r="BV12" s="127"/>
      <c r="BX12" s="119"/>
      <c r="BY12" s="156"/>
      <c r="BZ12" s="156"/>
      <c r="CA12" s="156"/>
      <c r="CB12" s="157"/>
      <c r="CD12" s="158"/>
      <c r="CE12" s="156"/>
      <c r="CF12" s="156"/>
      <c r="CG12" s="156"/>
      <c r="CH12" s="156"/>
      <c r="CI12" s="159"/>
      <c r="CK12" s="110">
        <f t="shared" si="5"/>
        <v>0</v>
      </c>
    </row>
    <row r="13" spans="1:89" x14ac:dyDescent="0.3">
      <c r="A13" s="126"/>
      <c r="B13" s="127"/>
      <c r="D13" s="95"/>
      <c r="E13" s="129"/>
      <c r="F13" s="129"/>
      <c r="G13" s="129"/>
      <c r="H13" s="130"/>
      <c r="I13" s="131"/>
      <c r="J13" s="132"/>
      <c r="K13" s="129"/>
      <c r="L13" s="129"/>
      <c r="M13" s="129"/>
      <c r="N13" s="129"/>
      <c r="O13" s="133"/>
      <c r="Q13" s="134">
        <f t="shared" si="6"/>
        <v>0</v>
      </c>
      <c r="S13" s="126">
        <f t="shared" si="7"/>
        <v>0</v>
      </c>
      <c r="T13" s="135"/>
      <c r="V13" s="95"/>
      <c r="W13" s="137"/>
      <c r="X13" s="137"/>
      <c r="Y13" s="137"/>
      <c r="Z13" s="138"/>
      <c r="AB13" s="139"/>
      <c r="AC13" s="137"/>
      <c r="AD13" s="137"/>
      <c r="AE13" s="137"/>
      <c r="AF13" s="137"/>
      <c r="AG13" s="140"/>
      <c r="AI13" s="134">
        <f t="shared" si="0"/>
        <v>0</v>
      </c>
      <c r="AJ13" s="134"/>
      <c r="AK13" s="141"/>
      <c r="AL13" s="142"/>
      <c r="AN13" s="95"/>
      <c r="AO13" s="144"/>
      <c r="AP13" s="144"/>
      <c r="AQ13" s="144"/>
      <c r="AR13" s="145"/>
      <c r="AS13" s="146"/>
      <c r="AT13" s="147"/>
      <c r="AU13" s="144"/>
      <c r="AV13" s="144"/>
      <c r="AW13" s="144"/>
      <c r="AX13" s="144"/>
      <c r="AY13" s="148"/>
      <c r="BA13" s="110">
        <f t="shared" si="1"/>
        <v>0</v>
      </c>
      <c r="BB13" s="149"/>
      <c r="BC13" s="126">
        <f t="shared" si="2"/>
        <v>0</v>
      </c>
      <c r="BD13" s="127"/>
      <c r="BF13" s="113"/>
      <c r="BG13" s="151"/>
      <c r="BH13" s="151"/>
      <c r="BI13" s="151"/>
      <c r="BJ13" s="152"/>
      <c r="BL13" s="153"/>
      <c r="BM13" s="151"/>
      <c r="BN13" s="151"/>
      <c r="BO13" s="151"/>
      <c r="BP13" s="151"/>
      <c r="BQ13" s="154"/>
      <c r="BS13" s="110">
        <f t="shared" si="3"/>
        <v>0</v>
      </c>
      <c r="BT13" s="149"/>
      <c r="BU13" s="126">
        <f t="shared" si="4"/>
        <v>0</v>
      </c>
      <c r="BV13" s="127"/>
      <c r="BX13" s="119"/>
      <c r="BY13" s="156"/>
      <c r="BZ13" s="156"/>
      <c r="CA13" s="156"/>
      <c r="CB13" s="157"/>
      <c r="CD13" s="158"/>
      <c r="CE13" s="156"/>
      <c r="CF13" s="156"/>
      <c r="CG13" s="156"/>
      <c r="CH13" s="156"/>
      <c r="CI13" s="159"/>
      <c r="CK13" s="110">
        <f t="shared" si="5"/>
        <v>0</v>
      </c>
    </row>
    <row r="14" spans="1:89" s="125" customFormat="1" x14ac:dyDescent="0.3">
      <c r="A14" s="93" t="s">
        <v>29</v>
      </c>
      <c r="B14" s="127"/>
      <c r="C14"/>
      <c r="D14" s="95"/>
      <c r="E14" s="160"/>
      <c r="F14" s="160"/>
      <c r="G14" s="160"/>
      <c r="H14" s="161"/>
      <c r="I14" s="131"/>
      <c r="J14" s="162"/>
      <c r="K14" s="163"/>
      <c r="L14" s="163"/>
      <c r="M14" s="163"/>
      <c r="N14" s="163"/>
      <c r="O14" s="164"/>
      <c r="P14"/>
      <c r="Q14" s="134">
        <f t="shared" si="6"/>
        <v>0</v>
      </c>
      <c r="R14"/>
      <c r="S14" s="93" t="s">
        <v>29</v>
      </c>
      <c r="T14" s="135"/>
      <c r="U14"/>
      <c r="V14" s="95"/>
      <c r="W14" s="165"/>
      <c r="X14" s="165"/>
      <c r="Y14" s="165"/>
      <c r="Z14" s="166"/>
      <c r="AA14"/>
      <c r="AB14" s="167"/>
      <c r="AC14" s="168"/>
      <c r="AD14" s="168"/>
      <c r="AE14" s="168"/>
      <c r="AF14" s="168"/>
      <c r="AG14" s="169"/>
      <c r="AH14"/>
      <c r="AI14" s="101"/>
      <c r="AJ14" s="134"/>
      <c r="AK14" s="102" t="s">
        <v>30</v>
      </c>
      <c r="AL14" s="142"/>
      <c r="AM14" s="26"/>
      <c r="AN14" s="95"/>
      <c r="AO14" s="170"/>
      <c r="AP14" s="170"/>
      <c r="AQ14" s="170"/>
      <c r="AR14" s="171"/>
      <c r="AS14" s="107"/>
      <c r="AT14" s="172"/>
      <c r="AU14" s="170"/>
      <c r="AV14" s="170"/>
      <c r="AW14" s="170"/>
      <c r="AX14" s="170"/>
      <c r="AY14" s="173"/>
      <c r="AZ14" s="107"/>
      <c r="BA14" s="174"/>
      <c r="BB14" s="111"/>
      <c r="BC14" s="93" t="s">
        <v>29</v>
      </c>
      <c r="BD14" s="127"/>
      <c r="BE14" s="26"/>
      <c r="BF14" s="113"/>
      <c r="BG14" s="114"/>
      <c r="BH14" s="114"/>
      <c r="BI14" s="114"/>
      <c r="BJ14" s="115"/>
      <c r="BK14" s="112"/>
      <c r="BL14" s="116"/>
      <c r="BM14" s="114"/>
      <c r="BN14" s="114"/>
      <c r="BO14" s="114"/>
      <c r="BP14" s="114"/>
      <c r="BQ14" s="117"/>
      <c r="BR14" s="26"/>
      <c r="BS14" s="118"/>
      <c r="BT14" s="111"/>
      <c r="BU14" s="93" t="s">
        <v>29</v>
      </c>
      <c r="BV14" s="127"/>
      <c r="BW14" s="26"/>
      <c r="BX14" s="119"/>
      <c r="BY14" s="120"/>
      <c r="BZ14" s="120"/>
      <c r="CA14" s="120"/>
      <c r="CB14" s="121"/>
      <c r="CC14" s="112"/>
      <c r="CD14" s="122"/>
      <c r="CE14" s="120"/>
      <c r="CF14" s="120"/>
      <c r="CG14" s="120"/>
      <c r="CH14" s="120"/>
      <c r="CI14" s="123"/>
      <c r="CJ14" s="26"/>
      <c r="CK14" s="124"/>
    </row>
    <row r="15" spans="1:89" x14ac:dyDescent="0.3">
      <c r="A15" s="126" t="s">
        <v>31</v>
      </c>
      <c r="B15" s="127"/>
      <c r="D15" s="95"/>
      <c r="E15" s="129"/>
      <c r="F15" s="129"/>
      <c r="G15" s="129"/>
      <c r="H15" s="130"/>
      <c r="I15" s="131"/>
      <c r="J15" s="132"/>
      <c r="K15" s="129"/>
      <c r="L15" s="129"/>
      <c r="M15" s="129"/>
      <c r="N15" s="129"/>
      <c r="O15" s="133"/>
      <c r="Q15" s="134">
        <f t="shared" si="6"/>
        <v>0</v>
      </c>
      <c r="S15" s="126" t="str">
        <f t="shared" si="7"/>
        <v>VACAS EN PRODUCCION</v>
      </c>
      <c r="T15" s="135">
        <v>153</v>
      </c>
      <c r="V15" s="95"/>
      <c r="W15" s="137"/>
      <c r="X15" s="137"/>
      <c r="Y15" s="137"/>
      <c r="Z15" s="138">
        <v>1</v>
      </c>
      <c r="AB15" s="139"/>
      <c r="AC15" s="137"/>
      <c r="AD15" s="137"/>
      <c r="AE15" s="137"/>
      <c r="AF15" s="137"/>
      <c r="AG15" s="140"/>
      <c r="AI15" s="134">
        <f t="shared" ref="AI15:AI21" si="8">SUM(T15+V15+W15+X15+Y15+Z15-AB15-AC15-AD15-AE15-AF15-AG15)</f>
        <v>154</v>
      </c>
      <c r="AJ15" s="134"/>
      <c r="AK15" s="141" t="s">
        <v>22</v>
      </c>
      <c r="AL15" s="142">
        <v>1</v>
      </c>
      <c r="AN15" s="95"/>
      <c r="AO15" s="144"/>
      <c r="AP15" s="144"/>
      <c r="AQ15" s="144"/>
      <c r="AR15" s="145"/>
      <c r="AS15" s="146"/>
      <c r="AT15" s="147"/>
      <c r="AU15" s="144"/>
      <c r="AV15" s="144"/>
      <c r="AW15" s="144"/>
      <c r="AX15" s="144"/>
      <c r="AY15" s="148"/>
      <c r="BA15" s="110">
        <f t="shared" ref="BA15:BA21" si="9">SUM(AL15+AN15+AO15+AP15+AQ15+AR15-AT15-AU15-AV15-AW15-AX15-AY15)</f>
        <v>1</v>
      </c>
      <c r="BB15" s="149"/>
      <c r="BC15" s="126" t="str">
        <f t="shared" ref="BC15:BC21" si="10">S15</f>
        <v>VACAS EN PRODUCCION</v>
      </c>
      <c r="BD15" s="127"/>
      <c r="BF15" s="113"/>
      <c r="BG15" s="151"/>
      <c r="BH15" s="151"/>
      <c r="BI15" s="151"/>
      <c r="BJ15" s="152"/>
      <c r="BL15" s="153"/>
      <c r="BM15" s="151"/>
      <c r="BN15" s="151"/>
      <c r="BO15" s="151"/>
      <c r="BP15" s="151"/>
      <c r="BQ15" s="154"/>
      <c r="BS15" s="110">
        <f t="shared" ref="BS15:BS21" si="11">SUM(BD15+BF15+BG15+BH15+BI15+BJ15-BL15-BM15-BN15-BO15-BP15-BQ15)</f>
        <v>0</v>
      </c>
      <c r="BT15" s="149"/>
      <c r="BU15" s="126" t="str">
        <f t="shared" ref="BU15:BU21" si="12">BC15</f>
        <v>VACAS EN PRODUCCION</v>
      </c>
      <c r="BV15" s="127"/>
      <c r="BX15" s="119"/>
      <c r="BY15" s="156"/>
      <c r="BZ15" s="156"/>
      <c r="CA15" s="156"/>
      <c r="CB15" s="157"/>
      <c r="CD15" s="158"/>
      <c r="CE15" s="156"/>
      <c r="CF15" s="156"/>
      <c r="CG15" s="156"/>
      <c r="CH15" s="156"/>
      <c r="CI15" s="159"/>
      <c r="CK15" s="110">
        <f t="shared" ref="CK15:CK21" si="13">SUM(BV15+BX15+BY15+BZ15+CA15+CB15-CD15-CE15-CF15-CG15-CH15-CI15)</f>
        <v>0</v>
      </c>
    </row>
    <row r="16" spans="1:89" x14ac:dyDescent="0.3">
      <c r="A16" s="126" t="s">
        <v>32</v>
      </c>
      <c r="B16" s="127"/>
      <c r="D16" s="95"/>
      <c r="E16" s="129"/>
      <c r="F16" s="129"/>
      <c r="G16" s="129"/>
      <c r="H16" s="130"/>
      <c r="I16" s="131"/>
      <c r="J16" s="132"/>
      <c r="K16" s="129"/>
      <c r="L16" s="129"/>
      <c r="M16" s="129"/>
      <c r="N16" s="129"/>
      <c r="O16" s="133"/>
      <c r="Q16" s="134">
        <f t="shared" si="6"/>
        <v>0</v>
      </c>
      <c r="S16" s="126" t="str">
        <f t="shared" si="7"/>
        <v>VACAS PREÑADAS</v>
      </c>
      <c r="T16" s="135">
        <v>17</v>
      </c>
      <c r="V16" s="95"/>
      <c r="W16" s="137"/>
      <c r="X16" s="137"/>
      <c r="Y16" s="137"/>
      <c r="Z16" s="138"/>
      <c r="AB16" s="139"/>
      <c r="AC16" s="137"/>
      <c r="AD16" s="137"/>
      <c r="AE16" s="137"/>
      <c r="AF16" s="137"/>
      <c r="AG16" s="140">
        <v>1</v>
      </c>
      <c r="AI16" s="134">
        <f t="shared" si="8"/>
        <v>16</v>
      </c>
      <c r="AJ16" s="134"/>
      <c r="AK16" s="141" t="s">
        <v>24</v>
      </c>
      <c r="AL16" s="142">
        <v>0</v>
      </c>
      <c r="AN16" s="95"/>
      <c r="AO16" s="144"/>
      <c r="AP16" s="144"/>
      <c r="AQ16" s="144"/>
      <c r="AR16" s="145"/>
      <c r="AS16" s="146"/>
      <c r="AT16" s="147"/>
      <c r="AU16" s="144"/>
      <c r="AV16" s="144"/>
      <c r="AW16" s="144"/>
      <c r="AX16" s="144"/>
      <c r="AY16" s="148"/>
      <c r="BA16" s="110">
        <f t="shared" si="9"/>
        <v>0</v>
      </c>
      <c r="BB16" s="149"/>
      <c r="BC16" s="126" t="str">
        <f t="shared" si="10"/>
        <v>VACAS PREÑADAS</v>
      </c>
      <c r="BD16" s="127"/>
      <c r="BF16" s="113"/>
      <c r="BG16" s="151"/>
      <c r="BH16" s="151"/>
      <c r="BI16" s="151"/>
      <c r="BJ16" s="152"/>
      <c r="BL16" s="153"/>
      <c r="BM16" s="151"/>
      <c r="BN16" s="151"/>
      <c r="BO16" s="151"/>
      <c r="BP16" s="151"/>
      <c r="BQ16" s="154"/>
      <c r="BS16" s="110">
        <f t="shared" si="11"/>
        <v>0</v>
      </c>
      <c r="BT16" s="149"/>
      <c r="BU16" s="126" t="str">
        <f t="shared" si="12"/>
        <v>VACAS PREÑADAS</v>
      </c>
      <c r="BV16" s="127"/>
      <c r="BX16" s="119"/>
      <c r="BY16" s="156"/>
      <c r="BZ16" s="156"/>
      <c r="CA16" s="156"/>
      <c r="CB16" s="157"/>
      <c r="CD16" s="158"/>
      <c r="CE16" s="156"/>
      <c r="CF16" s="156"/>
      <c r="CG16" s="156"/>
      <c r="CH16" s="156"/>
      <c r="CI16" s="159"/>
      <c r="CK16" s="110">
        <f t="shared" si="13"/>
        <v>0</v>
      </c>
    </row>
    <row r="17" spans="1:89" x14ac:dyDescent="0.3">
      <c r="A17" s="126" t="s">
        <v>33</v>
      </c>
      <c r="B17" s="127">
        <v>2</v>
      </c>
      <c r="D17" s="95"/>
      <c r="E17" s="129"/>
      <c r="F17" s="129"/>
      <c r="G17" s="129"/>
      <c r="H17" s="130"/>
      <c r="I17" s="131"/>
      <c r="J17" s="132"/>
      <c r="K17" s="129"/>
      <c r="L17" s="129"/>
      <c r="M17" s="129"/>
      <c r="N17" s="129"/>
      <c r="O17" s="133"/>
      <c r="Q17" s="134">
        <f t="shared" si="6"/>
        <v>2</v>
      </c>
      <c r="S17" s="126" t="str">
        <f t="shared" si="7"/>
        <v>VACAS VACIAS</v>
      </c>
      <c r="T17" s="135">
        <v>3</v>
      </c>
      <c r="V17" s="95"/>
      <c r="W17" s="137"/>
      <c r="X17" s="137"/>
      <c r="Y17" s="137"/>
      <c r="Z17" s="138"/>
      <c r="AB17" s="139"/>
      <c r="AC17" s="137"/>
      <c r="AD17" s="137"/>
      <c r="AE17" s="137"/>
      <c r="AF17" s="137"/>
      <c r="AG17" s="140"/>
      <c r="AI17" s="134">
        <f t="shared" si="8"/>
        <v>3</v>
      </c>
      <c r="AJ17" s="134"/>
      <c r="AK17" s="141" t="s">
        <v>26</v>
      </c>
      <c r="AL17" s="142">
        <v>1</v>
      </c>
      <c r="AN17" s="95"/>
      <c r="AO17" s="144"/>
      <c r="AP17" s="144"/>
      <c r="AQ17" s="144"/>
      <c r="AR17" s="145"/>
      <c r="AS17" s="146"/>
      <c r="AT17" s="147"/>
      <c r="AU17" s="144"/>
      <c r="AV17" s="144"/>
      <c r="AW17" s="144"/>
      <c r="AX17" s="144"/>
      <c r="AY17" s="148"/>
      <c r="BA17" s="110">
        <f t="shared" si="9"/>
        <v>1</v>
      </c>
      <c r="BB17" s="149"/>
      <c r="BC17" s="126" t="str">
        <f t="shared" si="10"/>
        <v>VACAS VACIAS</v>
      </c>
      <c r="BD17" s="127"/>
      <c r="BF17" s="113"/>
      <c r="BG17" s="151"/>
      <c r="BH17" s="151"/>
      <c r="BI17" s="151"/>
      <c r="BJ17" s="152"/>
      <c r="BL17" s="153"/>
      <c r="BM17" s="151"/>
      <c r="BN17" s="151"/>
      <c r="BO17" s="151"/>
      <c r="BP17" s="151"/>
      <c r="BQ17" s="154"/>
      <c r="BS17" s="110">
        <f t="shared" si="11"/>
        <v>0</v>
      </c>
      <c r="BT17" s="149"/>
      <c r="BU17" s="126" t="str">
        <f t="shared" si="12"/>
        <v>VACAS VACIAS</v>
      </c>
      <c r="BV17" s="127"/>
      <c r="BX17" s="119"/>
      <c r="BY17" s="156"/>
      <c r="BZ17" s="156"/>
      <c r="CA17" s="156"/>
      <c r="CB17" s="157"/>
      <c r="CD17" s="158"/>
      <c r="CE17" s="156"/>
      <c r="CF17" s="156"/>
      <c r="CG17" s="156"/>
      <c r="CH17" s="156"/>
      <c r="CI17" s="159"/>
      <c r="CK17" s="110">
        <f t="shared" si="13"/>
        <v>0</v>
      </c>
    </row>
    <row r="18" spans="1:89" x14ac:dyDescent="0.3">
      <c r="A18" s="126" t="s">
        <v>34</v>
      </c>
      <c r="B18" s="127">
        <v>1</v>
      </c>
      <c r="D18" s="95"/>
      <c r="E18" s="129"/>
      <c r="F18" s="129"/>
      <c r="G18" s="129"/>
      <c r="H18" s="130"/>
      <c r="I18" s="131"/>
      <c r="J18" s="132"/>
      <c r="K18" s="129"/>
      <c r="L18" s="129"/>
      <c r="M18" s="129"/>
      <c r="N18" s="129"/>
      <c r="O18" s="133"/>
      <c r="Q18" s="134">
        <f t="shared" si="6"/>
        <v>1</v>
      </c>
      <c r="S18" s="126" t="str">
        <f t="shared" si="7"/>
        <v>NOVILLAS VACIAS</v>
      </c>
      <c r="T18" s="135">
        <v>0</v>
      </c>
      <c r="V18" s="95"/>
      <c r="W18" s="137"/>
      <c r="X18" s="137"/>
      <c r="Y18" s="137"/>
      <c r="Z18" s="138"/>
      <c r="AB18" s="139"/>
      <c r="AC18" s="137"/>
      <c r="AD18" s="137"/>
      <c r="AE18" s="137"/>
      <c r="AF18" s="137"/>
      <c r="AG18" s="140"/>
      <c r="AI18" s="134">
        <f t="shared" si="8"/>
        <v>0</v>
      </c>
      <c r="AJ18" s="134"/>
      <c r="AK18" s="141" t="s">
        <v>28</v>
      </c>
      <c r="AL18" s="142">
        <v>1</v>
      </c>
      <c r="AN18" s="95"/>
      <c r="AO18" s="144"/>
      <c r="AP18" s="144"/>
      <c r="AQ18" s="144"/>
      <c r="AR18" s="145"/>
      <c r="AS18" s="146"/>
      <c r="AT18" s="147"/>
      <c r="AU18" s="144"/>
      <c r="AV18" s="144"/>
      <c r="AW18" s="144"/>
      <c r="AX18" s="144"/>
      <c r="AY18" s="148"/>
      <c r="BA18" s="110">
        <f t="shared" si="9"/>
        <v>1</v>
      </c>
      <c r="BB18" s="149"/>
      <c r="BC18" s="126" t="str">
        <f t="shared" si="10"/>
        <v>NOVILLAS VACIAS</v>
      </c>
      <c r="BD18" s="127"/>
      <c r="BF18" s="113"/>
      <c r="BG18" s="151"/>
      <c r="BH18" s="151"/>
      <c r="BI18" s="151"/>
      <c r="BJ18" s="152"/>
      <c r="BL18" s="153"/>
      <c r="BM18" s="151"/>
      <c r="BN18" s="151"/>
      <c r="BO18" s="151"/>
      <c r="BP18" s="151"/>
      <c r="BQ18" s="154"/>
      <c r="BS18" s="110">
        <f t="shared" si="11"/>
        <v>0</v>
      </c>
      <c r="BT18" s="149"/>
      <c r="BU18" s="126" t="str">
        <f t="shared" si="12"/>
        <v>NOVILLAS VACIAS</v>
      </c>
      <c r="BV18" s="127"/>
      <c r="BX18" s="119"/>
      <c r="BY18" s="156"/>
      <c r="BZ18" s="156"/>
      <c r="CA18" s="156"/>
      <c r="CB18" s="157"/>
      <c r="CD18" s="158"/>
      <c r="CE18" s="156"/>
      <c r="CF18" s="156"/>
      <c r="CG18" s="156"/>
      <c r="CH18" s="156"/>
      <c r="CI18" s="159"/>
      <c r="CK18" s="110">
        <f t="shared" si="13"/>
        <v>0</v>
      </c>
    </row>
    <row r="19" spans="1:89" x14ac:dyDescent="0.3">
      <c r="A19" s="126" t="s">
        <v>35</v>
      </c>
      <c r="B19" s="127"/>
      <c r="D19" s="95"/>
      <c r="E19" s="129"/>
      <c r="F19" s="129"/>
      <c r="G19" s="129"/>
      <c r="H19" s="130"/>
      <c r="I19" s="131"/>
      <c r="J19" s="132"/>
      <c r="K19" s="129"/>
      <c r="L19" s="129"/>
      <c r="M19" s="129"/>
      <c r="N19" s="129"/>
      <c r="O19" s="133"/>
      <c r="Q19" s="134">
        <f t="shared" si="6"/>
        <v>0</v>
      </c>
      <c r="S19" s="126" t="str">
        <f t="shared" si="7"/>
        <v xml:space="preserve">NOVILLAS PREÑADAS </v>
      </c>
      <c r="T19" s="135">
        <v>6</v>
      </c>
      <c r="V19" s="95"/>
      <c r="W19" s="137"/>
      <c r="X19" s="137"/>
      <c r="Y19" s="137"/>
      <c r="Z19" s="138"/>
      <c r="AB19" s="139"/>
      <c r="AC19" s="137"/>
      <c r="AD19" s="137"/>
      <c r="AE19" s="137"/>
      <c r="AF19" s="137"/>
      <c r="AG19" s="140"/>
      <c r="AI19" s="134">
        <f t="shared" si="8"/>
        <v>6</v>
      </c>
      <c r="AJ19" s="134"/>
      <c r="AK19" s="141"/>
      <c r="AL19" s="142"/>
      <c r="AN19" s="95"/>
      <c r="AO19" s="144"/>
      <c r="AP19" s="144"/>
      <c r="AQ19" s="144"/>
      <c r="AR19" s="145"/>
      <c r="AS19" s="146"/>
      <c r="AT19" s="147"/>
      <c r="AU19" s="144"/>
      <c r="AV19" s="144"/>
      <c r="AW19" s="144"/>
      <c r="AX19" s="144"/>
      <c r="AY19" s="148"/>
      <c r="BA19" s="110">
        <f t="shared" si="9"/>
        <v>0</v>
      </c>
      <c r="BB19" s="149"/>
      <c r="BC19" s="126" t="str">
        <f t="shared" si="10"/>
        <v xml:space="preserve">NOVILLAS PREÑADAS </v>
      </c>
      <c r="BD19" s="127"/>
      <c r="BF19" s="113"/>
      <c r="BG19" s="151"/>
      <c r="BH19" s="151"/>
      <c r="BI19" s="151"/>
      <c r="BJ19" s="152"/>
      <c r="BL19" s="153"/>
      <c r="BM19" s="151"/>
      <c r="BN19" s="151"/>
      <c r="BO19" s="151"/>
      <c r="BP19" s="151"/>
      <c r="BQ19" s="154"/>
      <c r="BS19" s="110">
        <f t="shared" si="11"/>
        <v>0</v>
      </c>
      <c r="BT19" s="149"/>
      <c r="BU19" s="126" t="str">
        <f t="shared" si="12"/>
        <v xml:space="preserve">NOVILLAS PREÑADAS </v>
      </c>
      <c r="BV19" s="127"/>
      <c r="BX19" s="119"/>
      <c r="BY19" s="156"/>
      <c r="BZ19" s="156"/>
      <c r="CA19" s="156"/>
      <c r="CB19" s="157"/>
      <c r="CD19" s="158"/>
      <c r="CE19" s="156"/>
      <c r="CF19" s="156"/>
      <c r="CG19" s="156"/>
      <c r="CH19" s="156"/>
      <c r="CI19" s="159"/>
      <c r="CK19" s="110">
        <f t="shared" si="13"/>
        <v>0</v>
      </c>
    </row>
    <row r="20" spans="1:89" x14ac:dyDescent="0.3">
      <c r="A20" s="126" t="s">
        <v>36</v>
      </c>
      <c r="B20" s="127">
        <v>18</v>
      </c>
      <c r="D20" s="95"/>
      <c r="E20" s="129"/>
      <c r="F20" s="129"/>
      <c r="G20" s="129"/>
      <c r="H20" s="130"/>
      <c r="I20" s="131"/>
      <c r="J20" s="132"/>
      <c r="K20" s="129"/>
      <c r="L20" s="129"/>
      <c r="M20" s="129"/>
      <c r="N20" s="129"/>
      <c r="O20" s="133"/>
      <c r="Q20" s="134">
        <f t="shared" si="6"/>
        <v>18</v>
      </c>
      <c r="S20" s="126" t="str">
        <f t="shared" si="7"/>
        <v>TOROS</v>
      </c>
      <c r="T20" s="135"/>
      <c r="V20" s="95"/>
      <c r="W20" s="137"/>
      <c r="X20" s="137"/>
      <c r="Y20" s="137"/>
      <c r="Z20" s="138"/>
      <c r="AB20" s="139"/>
      <c r="AC20" s="137"/>
      <c r="AD20" s="137"/>
      <c r="AE20" s="137"/>
      <c r="AF20" s="137"/>
      <c r="AG20" s="140"/>
      <c r="AI20" s="134">
        <f t="shared" si="8"/>
        <v>0</v>
      </c>
      <c r="AJ20" s="134"/>
      <c r="AK20" s="141"/>
      <c r="AL20" s="142"/>
      <c r="AN20" s="95"/>
      <c r="AO20" s="144"/>
      <c r="AP20" s="144"/>
      <c r="AQ20" s="144"/>
      <c r="AR20" s="145"/>
      <c r="AS20" s="146"/>
      <c r="AT20" s="147"/>
      <c r="AU20" s="144"/>
      <c r="AV20" s="144"/>
      <c r="AW20" s="144"/>
      <c r="AX20" s="144"/>
      <c r="AY20" s="148"/>
      <c r="BA20" s="110">
        <f t="shared" si="9"/>
        <v>0</v>
      </c>
      <c r="BB20" s="149"/>
      <c r="BC20" s="126" t="str">
        <f t="shared" si="10"/>
        <v>TOROS</v>
      </c>
      <c r="BD20" s="127"/>
      <c r="BF20" s="113"/>
      <c r="BG20" s="151"/>
      <c r="BH20" s="151"/>
      <c r="BI20" s="151"/>
      <c r="BJ20" s="152"/>
      <c r="BL20" s="153"/>
      <c r="BM20" s="151"/>
      <c r="BN20" s="151"/>
      <c r="BO20" s="151"/>
      <c r="BP20" s="151"/>
      <c r="BQ20" s="154"/>
      <c r="BS20" s="110">
        <f t="shared" si="11"/>
        <v>0</v>
      </c>
      <c r="BT20" s="149"/>
      <c r="BU20" s="126" t="str">
        <f t="shared" si="12"/>
        <v>TOROS</v>
      </c>
      <c r="BV20" s="127">
        <v>2</v>
      </c>
      <c r="BX20" s="119"/>
      <c r="BY20" s="156"/>
      <c r="BZ20" s="156"/>
      <c r="CA20" s="156"/>
      <c r="CB20" s="157"/>
      <c r="CD20" s="158"/>
      <c r="CE20" s="156"/>
      <c r="CF20" s="156"/>
      <c r="CG20" s="156"/>
      <c r="CH20" s="156"/>
      <c r="CI20" s="159"/>
      <c r="CK20" s="110">
        <f t="shared" si="13"/>
        <v>2</v>
      </c>
    </row>
    <row r="21" spans="1:89" x14ac:dyDescent="0.3">
      <c r="A21" s="126"/>
      <c r="B21" s="127"/>
      <c r="D21" s="95"/>
      <c r="E21" s="129"/>
      <c r="F21" s="129"/>
      <c r="G21" s="129"/>
      <c r="H21" s="130"/>
      <c r="I21" s="131"/>
      <c r="J21" s="132"/>
      <c r="K21" s="129"/>
      <c r="L21" s="129"/>
      <c r="M21" s="129"/>
      <c r="N21" s="129"/>
      <c r="O21" s="133"/>
      <c r="Q21" s="134">
        <f t="shared" si="6"/>
        <v>0</v>
      </c>
      <c r="S21" s="126">
        <f t="shared" si="7"/>
        <v>0</v>
      </c>
      <c r="T21" s="135"/>
      <c r="V21" s="95"/>
      <c r="W21" s="137"/>
      <c r="X21" s="137"/>
      <c r="Y21" s="137"/>
      <c r="Z21" s="138"/>
      <c r="AB21" s="139"/>
      <c r="AC21" s="137"/>
      <c r="AD21" s="137"/>
      <c r="AE21" s="137"/>
      <c r="AF21" s="137"/>
      <c r="AG21" s="140"/>
      <c r="AI21" s="134">
        <f t="shared" si="8"/>
        <v>0</v>
      </c>
      <c r="AJ21" s="134"/>
      <c r="AK21" s="141"/>
      <c r="AL21" s="142"/>
      <c r="AN21" s="95"/>
      <c r="AO21" s="144"/>
      <c r="AP21" s="144"/>
      <c r="AQ21" s="144"/>
      <c r="AR21" s="145"/>
      <c r="AS21" s="146"/>
      <c r="AT21" s="147"/>
      <c r="AU21" s="144"/>
      <c r="AV21" s="144"/>
      <c r="AW21" s="144"/>
      <c r="AX21" s="144"/>
      <c r="AY21" s="148"/>
      <c r="BA21" s="110">
        <f t="shared" si="9"/>
        <v>0</v>
      </c>
      <c r="BB21" s="149"/>
      <c r="BC21" s="126">
        <f t="shared" si="10"/>
        <v>0</v>
      </c>
      <c r="BD21" s="127"/>
      <c r="BF21" s="113"/>
      <c r="BG21" s="151"/>
      <c r="BH21" s="151"/>
      <c r="BI21" s="151"/>
      <c r="BJ21" s="152"/>
      <c r="BL21" s="153"/>
      <c r="BM21" s="151"/>
      <c r="BN21" s="151"/>
      <c r="BO21" s="151"/>
      <c r="BP21" s="151"/>
      <c r="BQ21" s="154"/>
      <c r="BS21" s="110">
        <f t="shared" si="11"/>
        <v>0</v>
      </c>
      <c r="BT21" s="149"/>
      <c r="BU21" s="126">
        <f t="shared" si="12"/>
        <v>0</v>
      </c>
      <c r="BV21" s="127"/>
      <c r="BX21" s="119"/>
      <c r="BY21" s="156"/>
      <c r="BZ21" s="156"/>
      <c r="CA21" s="156"/>
      <c r="CB21" s="157"/>
      <c r="CD21" s="158"/>
      <c r="CE21" s="156"/>
      <c r="CF21" s="156"/>
      <c r="CG21" s="156"/>
      <c r="CH21" s="156"/>
      <c r="CI21" s="159"/>
      <c r="CK21" s="110">
        <f t="shared" si="13"/>
        <v>0</v>
      </c>
    </row>
    <row r="22" spans="1:89" s="125" customFormat="1" x14ac:dyDescent="0.3">
      <c r="A22" s="93" t="s">
        <v>37</v>
      </c>
      <c r="B22" s="127"/>
      <c r="C22"/>
      <c r="D22" s="95"/>
      <c r="E22" s="160"/>
      <c r="F22" s="160"/>
      <c r="G22" s="160"/>
      <c r="H22" s="161"/>
      <c r="I22" s="131"/>
      <c r="J22" s="175"/>
      <c r="K22" s="160"/>
      <c r="L22" s="160"/>
      <c r="M22" s="160"/>
      <c r="N22" s="160"/>
      <c r="O22" s="176"/>
      <c r="P22"/>
      <c r="Q22" s="134">
        <f t="shared" si="6"/>
        <v>0</v>
      </c>
      <c r="R22"/>
      <c r="S22" s="93" t="s">
        <v>37</v>
      </c>
      <c r="T22" s="135"/>
      <c r="U22"/>
      <c r="V22" s="95"/>
      <c r="W22" s="165"/>
      <c r="X22" s="165"/>
      <c r="Y22" s="165"/>
      <c r="Z22" s="166"/>
      <c r="AA22"/>
      <c r="AB22" s="177"/>
      <c r="AC22" s="165"/>
      <c r="AD22" s="165"/>
      <c r="AE22" s="165"/>
      <c r="AF22" s="165"/>
      <c r="AG22" s="178"/>
      <c r="AH22"/>
      <c r="AI22" s="101"/>
      <c r="AJ22" s="134"/>
      <c r="AK22" s="102"/>
      <c r="AL22" s="142"/>
      <c r="AM22" s="26"/>
      <c r="AN22" s="95"/>
      <c r="AO22" s="170"/>
      <c r="AP22" s="170"/>
      <c r="AQ22" s="170"/>
      <c r="AR22" s="171"/>
      <c r="AS22" s="107"/>
      <c r="AT22" s="172"/>
      <c r="AU22" s="170"/>
      <c r="AV22" s="170"/>
      <c r="AW22" s="170"/>
      <c r="AX22" s="170"/>
      <c r="AY22" s="173"/>
      <c r="AZ22" s="107"/>
      <c r="BA22" s="174"/>
      <c r="BB22" s="111"/>
      <c r="BC22" s="93" t="s">
        <v>37</v>
      </c>
      <c r="BD22" s="127"/>
      <c r="BE22" s="26"/>
      <c r="BF22" s="113"/>
      <c r="BG22" s="114"/>
      <c r="BH22" s="114"/>
      <c r="BI22" s="114"/>
      <c r="BJ22" s="115"/>
      <c r="BK22" s="112"/>
      <c r="BL22" s="116"/>
      <c r="BM22" s="114"/>
      <c r="BN22" s="114"/>
      <c r="BO22" s="114"/>
      <c r="BP22" s="114"/>
      <c r="BQ22" s="117"/>
      <c r="BR22" s="26"/>
      <c r="BS22" s="118"/>
      <c r="BT22" s="111"/>
      <c r="BU22" s="93" t="s">
        <v>37</v>
      </c>
      <c r="BV22" s="127"/>
      <c r="BW22" s="26"/>
      <c r="BX22" s="119"/>
      <c r="BY22" s="120"/>
      <c r="BZ22" s="120"/>
      <c r="CA22" s="120"/>
      <c r="CB22" s="121"/>
      <c r="CC22" s="112"/>
      <c r="CD22" s="122"/>
      <c r="CE22" s="120"/>
      <c r="CF22" s="120"/>
      <c r="CG22" s="120"/>
      <c r="CH22" s="120"/>
      <c r="CI22" s="123"/>
      <c r="CJ22" s="26"/>
      <c r="CK22" s="124"/>
    </row>
    <row r="23" spans="1:89" x14ac:dyDescent="0.3">
      <c r="A23" s="126" t="s">
        <v>38</v>
      </c>
      <c r="B23" s="127">
        <v>46</v>
      </c>
      <c r="D23" s="95"/>
      <c r="E23" s="129"/>
      <c r="F23" s="129"/>
      <c r="G23" s="129"/>
      <c r="H23" s="130"/>
      <c r="I23" s="131"/>
      <c r="J23" s="132"/>
      <c r="K23" s="129"/>
      <c r="L23" s="129"/>
      <c r="M23" s="129"/>
      <c r="N23" s="129"/>
      <c r="O23" s="133"/>
      <c r="Q23" s="134">
        <f t="shared" si="6"/>
        <v>46</v>
      </c>
      <c r="S23" s="126" t="str">
        <f t="shared" si="7"/>
        <v>NOVILLOS</v>
      </c>
      <c r="T23" s="135"/>
      <c r="V23" s="95"/>
      <c r="W23" s="137"/>
      <c r="X23" s="137"/>
      <c r="Y23" s="137"/>
      <c r="Z23" s="138"/>
      <c r="AB23" s="139"/>
      <c r="AC23" s="137"/>
      <c r="AD23" s="137"/>
      <c r="AE23" s="137"/>
      <c r="AF23" s="137"/>
      <c r="AG23" s="140"/>
      <c r="AI23" s="134">
        <f>SUM(T23+V23+W23+X23+Y23+Z23-AB23-AC23-AD23-AE23-AF23-AG23)</f>
        <v>0</v>
      </c>
      <c r="AJ23" s="134"/>
      <c r="AK23" s="179"/>
      <c r="AL23" s="142"/>
      <c r="AN23" s="95"/>
      <c r="AO23" s="144"/>
      <c r="AP23" s="144"/>
      <c r="AQ23" s="144"/>
      <c r="AR23" s="145"/>
      <c r="AS23" s="146"/>
      <c r="AT23" s="147"/>
      <c r="AU23" s="144"/>
      <c r="AV23" s="144"/>
      <c r="AW23" s="144"/>
      <c r="AX23" s="144"/>
      <c r="AY23" s="148"/>
      <c r="BA23" s="110">
        <f>SUM(AL23+AN23+AO23+AP23+AQ23+AR23-AT23-AU23-AV23-AW23-AX23-AY23)</f>
        <v>0</v>
      </c>
      <c r="BB23" s="149"/>
      <c r="BC23" s="126" t="str">
        <f>S23</f>
        <v>NOVILLOS</v>
      </c>
      <c r="BD23" s="127">
        <v>264</v>
      </c>
      <c r="BF23" s="113"/>
      <c r="BG23" s="151"/>
      <c r="BH23" s="151"/>
      <c r="BI23" s="151"/>
      <c r="BJ23" s="152">
        <v>11</v>
      </c>
      <c r="BL23" s="153"/>
      <c r="BM23" s="151"/>
      <c r="BN23" s="151"/>
      <c r="BO23" s="151"/>
      <c r="BP23" s="151"/>
      <c r="BQ23" s="154"/>
      <c r="BS23" s="110">
        <f>SUM(BD23+BF23+BG23+BH23+BI23+BJ23-BL23-BM23-BN23-BO23-BP23-BQ23)</f>
        <v>275</v>
      </c>
      <c r="BT23" s="149"/>
      <c r="BU23" s="126" t="str">
        <f>BC23</f>
        <v>NOVILLOS</v>
      </c>
      <c r="BV23" s="127">
        <v>88</v>
      </c>
      <c r="BX23" s="119"/>
      <c r="BY23" s="156"/>
      <c r="BZ23" s="156"/>
      <c r="CA23" s="156"/>
      <c r="CB23" s="157">
        <v>88</v>
      </c>
      <c r="CD23" s="158"/>
      <c r="CE23" s="156"/>
      <c r="CF23" s="156"/>
      <c r="CG23" s="156"/>
      <c r="CH23" s="156"/>
      <c r="CI23" s="159"/>
      <c r="CK23" s="110">
        <f>SUM(BV23+BX23+BY23+BZ23+CA23+CB23-CD23-CE23-CF23-CG23-CH23-CI23)</f>
        <v>176</v>
      </c>
    </row>
    <row r="24" spans="1:89" x14ac:dyDescent="0.3">
      <c r="A24" s="126" t="s">
        <v>39</v>
      </c>
      <c r="B24" s="127"/>
      <c r="D24" s="95"/>
      <c r="E24" s="129"/>
      <c r="F24" s="129"/>
      <c r="G24" s="129"/>
      <c r="H24" s="130"/>
      <c r="I24" s="131"/>
      <c r="J24" s="132"/>
      <c r="K24" s="129"/>
      <c r="L24" s="129"/>
      <c r="M24" s="129"/>
      <c r="N24" s="129"/>
      <c r="O24" s="133"/>
      <c r="Q24" s="134">
        <f t="shared" si="6"/>
        <v>0</v>
      </c>
      <c r="S24" s="126" t="str">
        <f t="shared" si="7"/>
        <v>CALENTADORES</v>
      </c>
      <c r="T24" s="135"/>
      <c r="V24" s="95"/>
      <c r="W24" s="137"/>
      <c r="X24" s="137"/>
      <c r="Y24" s="137"/>
      <c r="Z24" s="138"/>
      <c r="AB24" s="139"/>
      <c r="AC24" s="137"/>
      <c r="AD24" s="137"/>
      <c r="AE24" s="137"/>
      <c r="AF24" s="137"/>
      <c r="AG24" s="140"/>
      <c r="AI24" s="134">
        <f>SUM(T24+V24+W24+X24+Y24+Z24-AB24-AC24-AD24-AE24-AF24-AG24)</f>
        <v>0</v>
      </c>
      <c r="AJ24" s="134"/>
      <c r="AK24" s="179"/>
      <c r="AL24" s="142"/>
      <c r="AN24" s="95"/>
      <c r="AO24" s="144"/>
      <c r="AP24" s="144"/>
      <c r="AQ24" s="144"/>
      <c r="AR24" s="145"/>
      <c r="AS24" s="146"/>
      <c r="AT24" s="147"/>
      <c r="AU24" s="144"/>
      <c r="AV24" s="144"/>
      <c r="AW24" s="144"/>
      <c r="AX24" s="144"/>
      <c r="AY24" s="148"/>
      <c r="BA24" s="110">
        <f>SUM(AL24+AN24+AO24+AP24+AQ24+AR24-AT24-AU24-AV24-AW24-AX24-AY24)</f>
        <v>0</v>
      </c>
      <c r="BB24" s="149"/>
      <c r="BC24" s="126" t="str">
        <f>S24</f>
        <v>CALENTADORES</v>
      </c>
      <c r="BD24" s="127"/>
      <c r="BF24" s="113"/>
      <c r="BG24" s="151"/>
      <c r="BH24" s="151"/>
      <c r="BI24" s="151"/>
      <c r="BJ24" s="152"/>
      <c r="BL24" s="153"/>
      <c r="BM24" s="151"/>
      <c r="BN24" s="151"/>
      <c r="BO24" s="151"/>
      <c r="BP24" s="151"/>
      <c r="BQ24" s="154"/>
      <c r="BS24" s="110">
        <f>SUM(BD24+BF24+BG24+BH24+BI24+BJ24-BL24-BM24-BN24-BO24-BP24-BQ24)</f>
        <v>0</v>
      </c>
      <c r="BT24" s="149"/>
      <c r="BU24" s="126" t="str">
        <f>BC24</f>
        <v>CALENTADORES</v>
      </c>
      <c r="BV24" s="127"/>
      <c r="BX24" s="119"/>
      <c r="BY24" s="156"/>
      <c r="BZ24" s="156"/>
      <c r="CA24" s="156"/>
      <c r="CB24" s="157"/>
      <c r="CD24" s="158"/>
      <c r="CE24" s="156"/>
      <c r="CF24" s="156"/>
      <c r="CG24" s="156"/>
      <c r="CH24" s="156"/>
      <c r="CI24" s="159"/>
      <c r="CK24" s="110">
        <f>SUM(BV24+BX24+BY24+BZ24+CA24+CB24-CD24-CE24-CF24-CG24-CH24-CI24)</f>
        <v>0</v>
      </c>
    </row>
    <row r="25" spans="1:89" x14ac:dyDescent="0.3">
      <c r="A25" s="126" t="s">
        <v>40</v>
      </c>
      <c r="B25" s="127"/>
      <c r="D25" s="95"/>
      <c r="E25" s="129"/>
      <c r="F25" s="129"/>
      <c r="G25" s="129"/>
      <c r="H25" s="130"/>
      <c r="I25" s="131"/>
      <c r="J25" s="132"/>
      <c r="K25" s="129"/>
      <c r="L25" s="129"/>
      <c r="M25" s="129"/>
      <c r="N25" s="129"/>
      <c r="O25" s="133"/>
      <c r="Q25" s="134">
        <f t="shared" si="6"/>
        <v>0</v>
      </c>
      <c r="S25" s="126" t="str">
        <f t="shared" si="7"/>
        <v>VACAS CUCHILLO</v>
      </c>
      <c r="T25" s="135"/>
      <c r="V25" s="95"/>
      <c r="W25" s="137"/>
      <c r="X25" s="137"/>
      <c r="Y25" s="137"/>
      <c r="Z25" s="138"/>
      <c r="AB25" s="139"/>
      <c r="AC25" s="137"/>
      <c r="AD25" s="137"/>
      <c r="AE25" s="137"/>
      <c r="AF25" s="137"/>
      <c r="AG25" s="140"/>
      <c r="AI25" s="134">
        <f>SUM(T25+V25+W25+X25+Y25+Z25-AB25-AC25-AD25-AE25-AF25-AG25)</f>
        <v>0</v>
      </c>
      <c r="AJ25" s="134"/>
      <c r="AK25" s="179"/>
      <c r="AL25" s="142"/>
      <c r="AN25" s="95"/>
      <c r="AO25" s="144"/>
      <c r="AP25" s="144"/>
      <c r="AQ25" s="144"/>
      <c r="AR25" s="145"/>
      <c r="AS25" s="146"/>
      <c r="AT25" s="147"/>
      <c r="AU25" s="144"/>
      <c r="AV25" s="144"/>
      <c r="AW25" s="144"/>
      <c r="AX25" s="144"/>
      <c r="AY25" s="148"/>
      <c r="BA25" s="110">
        <f>SUM(AL25+AN25+AO25+AP25+AQ25+AR25-AT25-AU25-AV25-AW25-AX25-AY25)</f>
        <v>0</v>
      </c>
      <c r="BB25" s="149"/>
      <c r="BC25" s="126" t="str">
        <f>S25</f>
        <v>VACAS CUCHILLO</v>
      </c>
      <c r="BD25" s="127"/>
      <c r="BF25" s="113"/>
      <c r="BG25" s="151"/>
      <c r="BH25" s="151"/>
      <c r="BI25" s="151"/>
      <c r="BJ25" s="152"/>
      <c r="BL25" s="153"/>
      <c r="BM25" s="151"/>
      <c r="BN25" s="151"/>
      <c r="BO25" s="151"/>
      <c r="BP25" s="151"/>
      <c r="BQ25" s="154"/>
      <c r="BS25" s="110">
        <f>SUM(BD25+BF25+BG25+BH25+BI25+BJ25-BL25-BM25-BN25-BO25-BP25-BQ25)</f>
        <v>0</v>
      </c>
      <c r="BT25" s="149"/>
      <c r="BU25" s="126" t="str">
        <f>BC25</f>
        <v>VACAS CUCHILLO</v>
      </c>
      <c r="BV25" s="127"/>
      <c r="BX25" s="119"/>
      <c r="BY25" s="156"/>
      <c r="BZ25" s="156"/>
      <c r="CA25" s="156"/>
      <c r="CB25" s="157"/>
      <c r="CD25" s="158"/>
      <c r="CE25" s="156"/>
      <c r="CF25" s="156"/>
      <c r="CG25" s="156"/>
      <c r="CH25" s="156"/>
      <c r="CI25" s="159"/>
      <c r="CK25" s="110">
        <f>SUM(BV25+BX25+BY25+BZ25+CA25+CB25-CD25-CE25-CF25-CG25-CH25-CI25)</f>
        <v>0</v>
      </c>
    </row>
    <row r="26" spans="1:89" ht="15" thickBot="1" x14ac:dyDescent="0.35">
      <c r="A26" s="126" t="s">
        <v>41</v>
      </c>
      <c r="B26" s="127"/>
      <c r="D26" s="95"/>
      <c r="E26" s="180"/>
      <c r="F26" s="180"/>
      <c r="G26" s="180"/>
      <c r="H26" s="181"/>
      <c r="I26" s="131"/>
      <c r="J26" s="182"/>
      <c r="K26" s="183"/>
      <c r="L26" s="183"/>
      <c r="M26" s="183"/>
      <c r="N26" s="183"/>
      <c r="O26" s="184"/>
      <c r="Q26" s="134">
        <f t="shared" si="6"/>
        <v>0</v>
      </c>
      <c r="S26" s="126" t="str">
        <f t="shared" si="7"/>
        <v>NOVILLAS CUCHILLOS</v>
      </c>
      <c r="T26" s="135"/>
      <c r="V26" s="95"/>
      <c r="W26" s="185"/>
      <c r="X26" s="185"/>
      <c r="Y26" s="185"/>
      <c r="Z26" s="186"/>
      <c r="AB26" s="187"/>
      <c r="AC26" s="188"/>
      <c r="AD26" s="188"/>
      <c r="AE26" s="188"/>
      <c r="AF26" s="188"/>
      <c r="AG26" s="189"/>
      <c r="AI26" s="134">
        <f>SUM(T26+V26+W26+X26+Y26+Z26-AB26-AC26-AD26-AE26-AF26-AG26)</f>
        <v>0</v>
      </c>
      <c r="AJ26" s="134"/>
      <c r="AK26" s="179"/>
      <c r="AL26" s="142"/>
      <c r="AN26" s="95"/>
      <c r="AO26" s="190"/>
      <c r="AP26" s="190"/>
      <c r="AQ26" s="190"/>
      <c r="AR26" s="191"/>
      <c r="AS26" s="146"/>
      <c r="AT26" s="192"/>
      <c r="AU26" s="193"/>
      <c r="AV26" s="193"/>
      <c r="AW26" s="193"/>
      <c r="AX26" s="193"/>
      <c r="AY26" s="194"/>
      <c r="BA26" s="110">
        <f>SUM(AL26+AN26+AO26+AP26+AQ26+AR26-AT26-AU26-AV26-AW26-AX26-AY26)</f>
        <v>0</v>
      </c>
      <c r="BB26" s="149"/>
      <c r="BC26" s="126" t="str">
        <f>S26</f>
        <v>NOVILLAS CUCHILLOS</v>
      </c>
      <c r="BD26" s="127"/>
      <c r="BF26" s="113"/>
      <c r="BG26" s="151"/>
      <c r="BH26" s="151"/>
      <c r="BI26" s="151"/>
      <c r="BJ26" s="152"/>
      <c r="BL26" s="153"/>
      <c r="BM26" s="151"/>
      <c r="BN26" s="151"/>
      <c r="BO26" s="151"/>
      <c r="BP26" s="151"/>
      <c r="BQ26" s="154"/>
      <c r="BS26" s="110">
        <f>SUM(BD26+BF26+BG26+BH26+BI26+BJ26-BL26-BM26-BN26-BO26-BP26-BQ26)</f>
        <v>0</v>
      </c>
      <c r="BT26" s="149"/>
      <c r="BU26" s="126" t="str">
        <f>BC26</f>
        <v>NOVILLAS CUCHILLOS</v>
      </c>
      <c r="BV26" s="127"/>
      <c r="BX26" s="119"/>
      <c r="BY26" s="156"/>
      <c r="BZ26" s="156"/>
      <c r="CA26" s="156"/>
      <c r="CB26" s="157"/>
      <c r="CD26" s="158"/>
      <c r="CE26" s="156"/>
      <c r="CF26" s="156"/>
      <c r="CG26" s="156"/>
      <c r="CH26" s="156"/>
      <c r="CI26" s="159"/>
      <c r="CK26" s="110">
        <f>SUM(BV26+BX26+BY26+BZ26+CA26+CB26-CD26-CE26-CF26-CG26-CH26-CI26)</f>
        <v>0</v>
      </c>
    </row>
    <row r="27" spans="1:89" x14ac:dyDescent="0.3">
      <c r="A27" s="195" t="s">
        <v>42</v>
      </c>
      <c r="B27" s="196">
        <f>SUM(B8:B26)</f>
        <v>401</v>
      </c>
      <c r="D27" s="197">
        <f>+D8+D9+D10+D11+D12+D13+D15+D16+D17+D18+D19+D20+D21+D23+D24+D25+D26</f>
        <v>0</v>
      </c>
      <c r="E27" s="197">
        <f>+E8+E9+E10+E11+E12+E13+E15+E16+E17+E18+E19+E20+E21+E23+E24+E25+E26</f>
        <v>0</v>
      </c>
      <c r="F27" s="197">
        <f>+F8+F9+F10+F11+F12+F13+F15+F16+F17+F18+F19+F20+F21+F23+F24+F25+F26</f>
        <v>0</v>
      </c>
      <c r="G27" s="197">
        <f>+G8+G9+G10+G11+G12+G13+G15+G16+G17+G18+G19+G20+G21+G23+G24+G25+G26</f>
        <v>0</v>
      </c>
      <c r="H27" s="197">
        <f>+H8+H9+H10+H11+H12+H13+H15+H16+H17+H18+H19+H20+H21+H23+H24+H25+H26</f>
        <v>0</v>
      </c>
      <c r="J27" s="198">
        <f t="shared" ref="J27:O27" si="14">+J8+J9+J10+J11+J12+J13+J15+J16+J17+J18+J19+J20+J21+J23+J24+J25+J26</f>
        <v>0</v>
      </c>
      <c r="K27" s="198">
        <f t="shared" si="14"/>
        <v>0</v>
      </c>
      <c r="L27" s="198">
        <f t="shared" si="14"/>
        <v>0</v>
      </c>
      <c r="M27" s="198">
        <f t="shared" si="14"/>
        <v>0</v>
      </c>
      <c r="N27" s="198">
        <f t="shared" si="14"/>
        <v>0</v>
      </c>
      <c r="O27" s="198">
        <f t="shared" si="14"/>
        <v>0</v>
      </c>
      <c r="Q27" s="134">
        <f>SUM(B27+D27+E27+F27+G27+H27-J27-K27-L27-M27-N27-O27)</f>
        <v>401</v>
      </c>
      <c r="S27" s="195" t="s">
        <v>42</v>
      </c>
      <c r="T27" s="196">
        <f>SUM(T8:T26)</f>
        <v>305</v>
      </c>
      <c r="V27" s="199">
        <f>+V8+V9+V10+V11+V12+V13+V15+V16+V17+V18+V19+V20+V21+V23+V24+V25+V26</f>
        <v>1</v>
      </c>
      <c r="W27" s="199">
        <f>+W8+W9+W10+W11+W12+W13+W15+W16+W17+W18+W19+W20+W21+W23+W24+W25+W26</f>
        <v>0</v>
      </c>
      <c r="X27" s="199">
        <f>+X8+X9+X10+X11+X12+X13+X15+X16+X17+X18+X19+X20+X21+X23+X24+X25+X26</f>
        <v>0</v>
      </c>
      <c r="Y27" s="199">
        <f>+Y8+Y9+Y10+Y11+Y12+Y13+Y15+Y16+Y17+Y18+Y19+Y20+Y21+Y23+Y24+Y25+Y26</f>
        <v>0</v>
      </c>
      <c r="Z27" s="199">
        <f>+Z8+Z9+Z10+Z11+Z12+Z13+Z15+Z16+Z17+Z18+Z19+Z20+Z21+Z23+Z24+Z25+Z26</f>
        <v>1</v>
      </c>
      <c r="AB27" s="200">
        <f t="shared" ref="AB27:AG27" si="15">+AB8+AB9+AB10+AB11+AB12+AB13+AB15+AB16+AB17+AB18+AB19+AB20+AB21+AB23+AB24+AB25+AB26</f>
        <v>0</v>
      </c>
      <c r="AC27" s="200">
        <f t="shared" si="15"/>
        <v>0</v>
      </c>
      <c r="AD27" s="200">
        <f t="shared" si="15"/>
        <v>0</v>
      </c>
      <c r="AE27" s="200">
        <f t="shared" si="15"/>
        <v>0</v>
      </c>
      <c r="AF27" s="200">
        <f t="shared" si="15"/>
        <v>0</v>
      </c>
      <c r="AG27" s="200">
        <f t="shared" si="15"/>
        <v>1</v>
      </c>
      <c r="AI27" s="134">
        <f>+SUM(T27:Z27)-SUM(AB27:AG27)</f>
        <v>306</v>
      </c>
      <c r="AJ27" s="134">
        <f>SUM(AJ8:AJ26)</f>
        <v>0</v>
      </c>
      <c r="AK27" s="62" t="s">
        <v>42</v>
      </c>
      <c r="AL27" s="201">
        <f>SUM(AL8:AL26)</f>
        <v>28</v>
      </c>
      <c r="AN27" s="201">
        <f>+AN8+AN9+AN10+AN11+AN12+AN13+AN15+AN16+AN17+AN18+AN19+AN20+AN21+AN23+AN24+AN25+AN26</f>
        <v>0</v>
      </c>
      <c r="AO27" s="201">
        <f>+AO8+AO9+AO10+AO11+AO12+AO13+AO15+AO16+AO17+AO18+AO19+AO20+AO21+AO23+AO24+AO25+AO26</f>
        <v>0</v>
      </c>
      <c r="AP27" s="201">
        <f>+AP8+AP9+AP10+AP11+AP12+AP13+AP15+AP16+AP17+AP18+AP19+AP20+AP21+AP23+AP24+AP25+AP26</f>
        <v>0</v>
      </c>
      <c r="AQ27" s="201">
        <f>+AQ8+AQ9+AQ10+AQ11+AQ12+AQ13+AQ15+AQ16+AQ17+AQ18+AQ19+AQ20+AQ21+AQ23+AQ24+AQ25+AQ26</f>
        <v>0</v>
      </c>
      <c r="AR27" s="201">
        <f>+AR8+AR9+AR10+AR11+AR12+AR13+AR15+AR16+AR17+AR18+AR19+AR20+AR21+AR23+AR24+AR25+AR26</f>
        <v>0</v>
      </c>
      <c r="AT27" s="201">
        <f t="shared" ref="AT27:AY27" si="16">+AT8+AT9+AT10+AT11+AT12+AT13+AT15+AT16+AT17+AT18+AT19+AT20+AT21+AT23+AT24+AT25+AT26</f>
        <v>0</v>
      </c>
      <c r="AU27" s="201">
        <f t="shared" si="16"/>
        <v>0</v>
      </c>
      <c r="AV27" s="201">
        <f t="shared" si="16"/>
        <v>0</v>
      </c>
      <c r="AW27" s="201">
        <f t="shared" si="16"/>
        <v>0</v>
      </c>
      <c r="AX27" s="201">
        <f t="shared" si="16"/>
        <v>0</v>
      </c>
      <c r="AY27" s="201">
        <f t="shared" si="16"/>
        <v>0</v>
      </c>
      <c r="BA27" s="110">
        <f>+SUM(AL27:AR27)-SUM(AT27:AY27)</f>
        <v>28</v>
      </c>
      <c r="BB27" s="149"/>
      <c r="BC27" s="62" t="s">
        <v>42</v>
      </c>
      <c r="BD27" s="201">
        <f>SUM(BD8:BD26)</f>
        <v>275</v>
      </c>
      <c r="BF27" s="201">
        <f>+BF8+BF9+BF10+BF11+BF12+BF13+BF15+BF16+BF17+BF18+BF19+BF20+BF21+BF23+BF24+BF25+BF26</f>
        <v>0</v>
      </c>
      <c r="BG27" s="201">
        <f>+BG8+BG9+BG10+BG11+BG12+BG13+BG15+BG16+BG17+BG18+BG19+BG20+BG21+BG23+BG24+BG25+BG26</f>
        <v>0</v>
      </c>
      <c r="BH27" s="201">
        <f>+BH8+BH9+BH10+BH11+BH12+BH13+BH15+BH16+BH17+BH18+BH19+BH20+BH21+BH23+BH24+BH25+BH26</f>
        <v>0</v>
      </c>
      <c r="BI27" s="201">
        <f>+BI8+BI9+BI10+BI11+BI12+BI13+BI15+BI16+BI17+BI18+BI19+BI20+BI21+BI23+BI24+BI25+BI26</f>
        <v>0</v>
      </c>
      <c r="BJ27" s="201">
        <f>+BJ8+BJ9+BJ10+BJ11+BJ12+BJ13+BJ15+BJ16+BJ17+BJ18+BJ19+BJ20+BJ21+BJ23+BJ24+BJ25+BJ26</f>
        <v>11</v>
      </c>
      <c r="BL27" s="201">
        <f t="shared" ref="BL27:BQ27" si="17">+BL8+BL9+BL10+BL11+BL12+BL13+BL15+BL16+BL17+BL18+BL19+BL20+BL21+BL23+BL24+BL25+BL26</f>
        <v>0</v>
      </c>
      <c r="BM27" s="201">
        <f t="shared" si="17"/>
        <v>0</v>
      </c>
      <c r="BN27" s="201">
        <f t="shared" si="17"/>
        <v>0</v>
      </c>
      <c r="BO27" s="201">
        <f t="shared" si="17"/>
        <v>0</v>
      </c>
      <c r="BP27" s="201">
        <f t="shared" si="17"/>
        <v>0</v>
      </c>
      <c r="BQ27" s="201">
        <f t="shared" si="17"/>
        <v>11</v>
      </c>
      <c r="BS27" s="110">
        <f>+SUM(BD27:BJ27)-SUM(BL27:BQ27)</f>
        <v>275</v>
      </c>
      <c r="BT27" s="149"/>
      <c r="BU27" s="62" t="s">
        <v>42</v>
      </c>
      <c r="BV27" s="201">
        <f>SUM(BV8:BV26)</f>
        <v>178</v>
      </c>
      <c r="BX27" s="201">
        <f>+BX8+BX9+BX10+BX11+BX12+BX13+BX15+BX16+BX17+BX18+BX19+BX20+BX21+BX23+BX24+BX25+BX26</f>
        <v>0</v>
      </c>
      <c r="BY27" s="201">
        <f>+BY8+BY9+BY10+BY11+BY12+BY13+BY15+BY16+BY17+BY18+BY19+BY20+BY21+BY23+BY24+BY25+BY26</f>
        <v>0</v>
      </c>
      <c r="BZ27" s="201">
        <f>+BZ8+BZ9+BZ10+BZ11+BZ12+BZ13+BZ15+BZ16+BZ17+BZ18+BZ19+BZ20+BZ21+BZ23+BZ24+BZ25+BZ26</f>
        <v>0</v>
      </c>
      <c r="CA27" s="201">
        <f>+CA8+CA9+CA10+CA11+CA12+CA13+CA15+CA16+CA17+CA18+CA19+CA20+CA21+CA23+CA24+CA25+CA26</f>
        <v>0</v>
      </c>
      <c r="CB27" s="201">
        <f>+CB8+CB9+CB10+CB11+CB12+CB13+CB15+CB16+CB17+CB18+CB19+CB20+CB21+CB23+CB24+CB25+CB26</f>
        <v>88</v>
      </c>
      <c r="CD27" s="201">
        <f t="shared" ref="CD27:CI27" si="18">+CD8+CD9+CD10+CD11+CD12+CD13+CD15+CD16+CD17+CD18+CD19+CD20+CD21+CD23+CD24+CD25+CD26</f>
        <v>0</v>
      </c>
      <c r="CE27" s="201">
        <f t="shared" si="18"/>
        <v>0</v>
      </c>
      <c r="CF27" s="201">
        <f t="shared" si="18"/>
        <v>0</v>
      </c>
      <c r="CG27" s="201">
        <f t="shared" si="18"/>
        <v>0</v>
      </c>
      <c r="CH27" s="201">
        <f t="shared" si="18"/>
        <v>0</v>
      </c>
      <c r="CI27" s="201">
        <f t="shared" si="18"/>
        <v>88</v>
      </c>
      <c r="CK27" s="110">
        <f>+SUM(BV27:CB27)-SUM(CD27:CI27)</f>
        <v>178</v>
      </c>
    </row>
    <row r="28" spans="1:89" s="13" customFormat="1" x14ac:dyDescent="0.3">
      <c r="A28" s="12"/>
      <c r="Q28" s="14"/>
      <c r="S28" s="12"/>
      <c r="AI28" s="14" t="e">
        <f>#REF!-AI27</f>
        <v>#REF!</v>
      </c>
      <c r="AK28" s="15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7">
        <f>BB27-BA27</f>
        <v>-28</v>
      </c>
      <c r="BB28" s="14"/>
      <c r="BC28" s="15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7">
        <f>BT27-BS27</f>
        <v>-275</v>
      </c>
      <c r="BT28" s="14"/>
      <c r="BU28" s="15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7">
        <f>CL27-CK27</f>
        <v>-178</v>
      </c>
    </row>
    <row r="29" spans="1:89" s="203" customFormat="1" ht="15.6" x14ac:dyDescent="0.3">
      <c r="A29" s="202" t="str">
        <f>+A1</f>
        <v>finca 1</v>
      </c>
      <c r="S29" s="202" t="str">
        <f>+S1</f>
        <v>finca 2</v>
      </c>
      <c r="AI29" s="203">
        <f>57+45+49+184</f>
        <v>335</v>
      </c>
      <c r="AK29" s="204" t="str">
        <f>+AK1</f>
        <v>bestias</v>
      </c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C29" s="204" t="str">
        <f>+BC1</f>
        <v>finca 3</v>
      </c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U29" s="204" t="str">
        <f>+BU1</f>
        <v>finca 4</v>
      </c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</row>
    <row r="30" spans="1:89" s="206" customFormat="1" ht="18" thickBot="1" x14ac:dyDescent="0.35">
      <c r="A30" s="18">
        <f>+A3+1</f>
        <v>43467</v>
      </c>
      <c r="B30" s="205"/>
      <c r="C30" s="205"/>
      <c r="D30" s="205"/>
      <c r="S30" s="207">
        <f>+S3+1</f>
        <v>43467</v>
      </c>
      <c r="T30" s="205"/>
      <c r="U30" s="205"/>
      <c r="V30" s="205"/>
      <c r="AK30" s="208">
        <f>+AK3+1</f>
        <v>43467</v>
      </c>
      <c r="AL30" s="209"/>
      <c r="AM30" s="209"/>
      <c r="AN30" s="209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C30" s="208">
        <f>+BC3+1</f>
        <v>43467</v>
      </c>
      <c r="BD30" s="209"/>
      <c r="BE30" s="209"/>
      <c r="BF30" s="209"/>
      <c r="BG30" s="210"/>
      <c r="BH30" s="210"/>
      <c r="BI30" s="210"/>
      <c r="BJ30" s="210"/>
      <c r="BK30" s="210"/>
      <c r="BL30" s="210"/>
      <c r="BM30" s="210"/>
      <c r="BN30" s="210"/>
      <c r="BO30" s="210"/>
      <c r="BP30" s="210"/>
      <c r="BQ30" s="210"/>
      <c r="BR30" s="210"/>
      <c r="BS30" s="210"/>
      <c r="BU30" s="208">
        <f>+BU3+1</f>
        <v>43467</v>
      </c>
      <c r="BV30" s="209"/>
      <c r="BW30" s="209"/>
      <c r="BX30" s="209"/>
      <c r="BY30" s="210"/>
      <c r="BZ30" s="210"/>
      <c r="CA30" s="210"/>
      <c r="CB30" s="210"/>
      <c r="CC30" s="210"/>
      <c r="CD30" s="210"/>
      <c r="CE30" s="210"/>
      <c r="CF30" s="210"/>
      <c r="CG30" s="210"/>
      <c r="CH30" s="210"/>
      <c r="CI30" s="210"/>
      <c r="CJ30" s="210"/>
      <c r="CK30" s="210"/>
    </row>
    <row r="31" spans="1:89" ht="18" thickBot="1" x14ac:dyDescent="0.35">
      <c r="A31" s="27">
        <f>+A30</f>
        <v>43467</v>
      </c>
      <c r="D31" s="28" t="s">
        <v>5</v>
      </c>
      <c r="E31" s="29"/>
      <c r="F31" s="29"/>
      <c r="G31" s="29"/>
      <c r="H31" s="30"/>
      <c r="I31" s="21"/>
      <c r="J31" s="31" t="s">
        <v>6</v>
      </c>
      <c r="K31" s="32"/>
      <c r="L31" s="32"/>
      <c r="M31" s="32"/>
      <c r="N31" s="32"/>
      <c r="O31" s="33"/>
      <c r="S31" s="27">
        <f>+S30</f>
        <v>43467</v>
      </c>
      <c r="V31" s="34" t="s">
        <v>5</v>
      </c>
      <c r="W31" s="35"/>
      <c r="X31" s="35"/>
      <c r="Y31" s="35"/>
      <c r="Z31" s="36"/>
      <c r="AA31" s="23"/>
      <c r="AB31" s="37" t="s">
        <v>6</v>
      </c>
      <c r="AC31" s="38"/>
      <c r="AD31" s="38"/>
      <c r="AE31" s="38"/>
      <c r="AF31" s="38"/>
      <c r="AG31" s="39"/>
      <c r="AK31" s="40">
        <f>+AK30</f>
        <v>43467</v>
      </c>
      <c r="AN31" s="41" t="s">
        <v>5</v>
      </c>
      <c r="AO31" s="42"/>
      <c r="AP31" s="42"/>
      <c r="AQ31" s="42"/>
      <c r="AR31" s="43"/>
      <c r="AT31" s="44" t="s">
        <v>6</v>
      </c>
      <c r="AU31" s="45"/>
      <c r="AV31" s="45"/>
      <c r="AW31" s="45"/>
      <c r="AX31" s="45"/>
      <c r="AY31" s="46"/>
      <c r="BC31" s="40">
        <f>+BC30</f>
        <v>43467</v>
      </c>
      <c r="BF31" s="41" t="s">
        <v>5</v>
      </c>
      <c r="BG31" s="42"/>
      <c r="BH31" s="42"/>
      <c r="BI31" s="42"/>
      <c r="BJ31" s="43"/>
      <c r="BL31" s="44" t="s">
        <v>6</v>
      </c>
      <c r="BM31" s="45"/>
      <c r="BN31" s="45"/>
      <c r="BO31" s="45"/>
      <c r="BP31" s="45"/>
      <c r="BQ31" s="46"/>
      <c r="BU31" s="40">
        <f>+BU30</f>
        <v>43467</v>
      </c>
      <c r="BX31" s="41" t="s">
        <v>5</v>
      </c>
      <c r="BY31" s="42"/>
      <c r="BZ31" s="42"/>
      <c r="CA31" s="42"/>
      <c r="CB31" s="43"/>
      <c r="CD31" s="44" t="s">
        <v>6</v>
      </c>
      <c r="CE31" s="45"/>
      <c r="CF31" s="45"/>
      <c r="CG31" s="45"/>
      <c r="CH31" s="45"/>
      <c r="CI31" s="46"/>
    </row>
    <row r="32" spans="1:89" ht="12.75" customHeight="1" x14ac:dyDescent="0.3">
      <c r="A32" s="47" t="s">
        <v>7</v>
      </c>
      <c r="B32" s="48" t="s">
        <v>8</v>
      </c>
      <c r="D32" s="49" t="s">
        <v>9</v>
      </c>
      <c r="E32" s="50" t="s">
        <v>10</v>
      </c>
      <c r="F32" s="50" t="s">
        <v>11</v>
      </c>
      <c r="G32" s="50" t="s">
        <v>12</v>
      </c>
      <c r="H32" s="51" t="s">
        <v>13</v>
      </c>
      <c r="I32" s="21"/>
      <c r="J32" s="52" t="s">
        <v>14</v>
      </c>
      <c r="K32" s="53" t="s">
        <v>15</v>
      </c>
      <c r="L32" s="53" t="s">
        <v>16</v>
      </c>
      <c r="M32" s="53" t="s">
        <v>10</v>
      </c>
      <c r="N32" s="53" t="s">
        <v>12</v>
      </c>
      <c r="O32" s="54" t="s">
        <v>13</v>
      </c>
      <c r="Q32" s="55" t="s">
        <v>17</v>
      </c>
      <c r="S32" s="47" t="s">
        <v>7</v>
      </c>
      <c r="T32" s="48" t="s">
        <v>8</v>
      </c>
      <c r="V32" s="56" t="s">
        <v>9</v>
      </c>
      <c r="W32" s="57" t="s">
        <v>10</v>
      </c>
      <c r="X32" s="57" t="s">
        <v>11</v>
      </c>
      <c r="Y32" s="57" t="s">
        <v>12</v>
      </c>
      <c r="Z32" s="58" t="s">
        <v>13</v>
      </c>
      <c r="AA32" s="23"/>
      <c r="AB32" s="59" t="s">
        <v>14</v>
      </c>
      <c r="AC32" s="60" t="s">
        <v>15</v>
      </c>
      <c r="AD32" s="60" t="s">
        <v>16</v>
      </c>
      <c r="AE32" s="60" t="s">
        <v>10</v>
      </c>
      <c r="AF32" s="60" t="s">
        <v>12</v>
      </c>
      <c r="AG32" s="61" t="s">
        <v>13</v>
      </c>
      <c r="AI32" s="55" t="s">
        <v>17</v>
      </c>
      <c r="AK32" s="62" t="s">
        <v>7</v>
      </c>
      <c r="AL32" s="63" t="s">
        <v>8</v>
      </c>
      <c r="AN32" s="64" t="s">
        <v>9</v>
      </c>
      <c r="AO32" s="65" t="s">
        <v>10</v>
      </c>
      <c r="AP32" s="65" t="s">
        <v>11</v>
      </c>
      <c r="AQ32" s="65" t="s">
        <v>12</v>
      </c>
      <c r="AR32" s="66" t="s">
        <v>13</v>
      </c>
      <c r="AT32" s="67" t="s">
        <v>14</v>
      </c>
      <c r="AU32" s="68" t="s">
        <v>15</v>
      </c>
      <c r="AV32" s="68" t="s">
        <v>16</v>
      </c>
      <c r="AW32" s="68" t="s">
        <v>10</v>
      </c>
      <c r="AX32" s="68" t="s">
        <v>12</v>
      </c>
      <c r="AY32" s="69" t="s">
        <v>13</v>
      </c>
      <c r="BA32" s="70" t="s">
        <v>17</v>
      </c>
      <c r="BB32" s="71"/>
      <c r="BC32" s="47" t="s">
        <v>7</v>
      </c>
      <c r="BD32" s="48" t="s">
        <v>8</v>
      </c>
      <c r="BF32" s="64" t="s">
        <v>9</v>
      </c>
      <c r="BG32" s="65" t="s">
        <v>10</v>
      </c>
      <c r="BH32" s="65" t="s">
        <v>11</v>
      </c>
      <c r="BI32" s="65" t="s">
        <v>12</v>
      </c>
      <c r="BJ32" s="66" t="s">
        <v>13</v>
      </c>
      <c r="BL32" s="67" t="s">
        <v>14</v>
      </c>
      <c r="BM32" s="68" t="s">
        <v>15</v>
      </c>
      <c r="BN32" s="68" t="s">
        <v>16</v>
      </c>
      <c r="BO32" s="68" t="s">
        <v>10</v>
      </c>
      <c r="BP32" s="68" t="s">
        <v>12</v>
      </c>
      <c r="BQ32" s="69" t="s">
        <v>13</v>
      </c>
      <c r="BS32" s="70" t="s">
        <v>17</v>
      </c>
      <c r="BT32" s="71"/>
      <c r="BU32" s="47" t="s">
        <v>7</v>
      </c>
      <c r="BV32" s="48" t="s">
        <v>8</v>
      </c>
      <c r="BX32" s="64" t="s">
        <v>9</v>
      </c>
      <c r="BY32" s="65" t="s">
        <v>10</v>
      </c>
      <c r="BZ32" s="65" t="s">
        <v>11</v>
      </c>
      <c r="CA32" s="65" t="s">
        <v>12</v>
      </c>
      <c r="CB32" s="66" t="s">
        <v>13</v>
      </c>
      <c r="CD32" s="67" t="s">
        <v>14</v>
      </c>
      <c r="CE32" s="68" t="s">
        <v>15</v>
      </c>
      <c r="CF32" s="68" t="s">
        <v>16</v>
      </c>
      <c r="CG32" s="68" t="s">
        <v>10</v>
      </c>
      <c r="CH32" s="68" t="s">
        <v>12</v>
      </c>
      <c r="CI32" s="69" t="s">
        <v>13</v>
      </c>
      <c r="CK32" s="70" t="s">
        <v>17</v>
      </c>
    </row>
    <row r="33" spans="1:89" x14ac:dyDescent="0.3">
      <c r="A33" s="72"/>
      <c r="B33" s="73"/>
      <c r="D33" s="74"/>
      <c r="E33" s="75"/>
      <c r="F33" s="75"/>
      <c r="G33" s="75"/>
      <c r="H33" s="76"/>
      <c r="I33" s="21"/>
      <c r="J33" s="77"/>
      <c r="K33" s="78"/>
      <c r="L33" s="78"/>
      <c r="M33" s="78"/>
      <c r="N33" s="78"/>
      <c r="O33" s="79"/>
      <c r="Q33" s="55"/>
      <c r="S33" s="72"/>
      <c r="T33" s="73"/>
      <c r="V33" s="80"/>
      <c r="W33" s="81"/>
      <c r="X33" s="81"/>
      <c r="Y33" s="81"/>
      <c r="Z33" s="82"/>
      <c r="AA33" s="23"/>
      <c r="AB33" s="83"/>
      <c r="AC33" s="84"/>
      <c r="AD33" s="84"/>
      <c r="AE33" s="84"/>
      <c r="AF33" s="84"/>
      <c r="AG33" s="85"/>
      <c r="AI33" s="55"/>
      <c r="AK33" s="86"/>
      <c r="AL33" s="87"/>
      <c r="AN33" s="88"/>
      <c r="AO33" s="89"/>
      <c r="AP33" s="89"/>
      <c r="AQ33" s="89"/>
      <c r="AR33" s="90"/>
      <c r="AT33" s="91"/>
      <c r="AU33" s="89"/>
      <c r="AV33" s="89"/>
      <c r="AW33" s="89"/>
      <c r="AX33" s="89"/>
      <c r="AY33" s="92"/>
      <c r="BA33" s="70"/>
      <c r="BB33" s="71"/>
      <c r="BC33" s="72"/>
      <c r="BD33" s="73"/>
      <c r="BF33" s="88"/>
      <c r="BG33" s="89"/>
      <c r="BH33" s="89"/>
      <c r="BI33" s="89"/>
      <c r="BJ33" s="90"/>
      <c r="BL33" s="91"/>
      <c r="BM33" s="89"/>
      <c r="BN33" s="89"/>
      <c r="BO33" s="89"/>
      <c r="BP33" s="89"/>
      <c r="BQ33" s="92"/>
      <c r="BS33" s="70"/>
      <c r="BT33" s="71"/>
      <c r="BU33" s="72"/>
      <c r="BV33" s="73"/>
      <c r="BX33" s="88"/>
      <c r="BY33" s="89"/>
      <c r="BZ33" s="89"/>
      <c r="CA33" s="89"/>
      <c r="CB33" s="90"/>
      <c r="CD33" s="91"/>
      <c r="CE33" s="89"/>
      <c r="CF33" s="89"/>
      <c r="CG33" s="89"/>
      <c r="CH33" s="89"/>
      <c r="CI33" s="92"/>
      <c r="CK33" s="70"/>
    </row>
    <row r="34" spans="1:89" s="125" customFormat="1" x14ac:dyDescent="0.3">
      <c r="A34" s="93" t="s">
        <v>19</v>
      </c>
      <c r="B34" s="94"/>
      <c r="C34"/>
      <c r="D34" s="95"/>
      <c r="E34" s="96"/>
      <c r="F34" s="96"/>
      <c r="G34" s="96"/>
      <c r="H34" s="97"/>
      <c r="I34"/>
      <c r="J34" s="98"/>
      <c r="K34" s="99"/>
      <c r="L34" s="99"/>
      <c r="M34" s="99"/>
      <c r="N34" s="99"/>
      <c r="O34" s="100"/>
      <c r="P34"/>
      <c r="Q34" s="101"/>
      <c r="R34"/>
      <c r="S34" s="93" t="s">
        <v>19</v>
      </c>
      <c r="T34" s="94"/>
      <c r="U34"/>
      <c r="V34" s="95"/>
      <c r="W34" s="96"/>
      <c r="X34" s="96"/>
      <c r="Y34" s="96"/>
      <c r="Z34" s="97"/>
      <c r="AA34"/>
      <c r="AB34" s="98"/>
      <c r="AC34" s="99"/>
      <c r="AD34" s="99"/>
      <c r="AE34" s="99"/>
      <c r="AF34" s="99"/>
      <c r="AG34" s="100"/>
      <c r="AH34"/>
      <c r="AI34" s="101"/>
      <c r="AJ34"/>
      <c r="AK34" s="102" t="s">
        <v>20</v>
      </c>
      <c r="AL34" s="103">
        <f t="shared" ref="AL34:AL40" si="19">+BA7</f>
        <v>0</v>
      </c>
      <c r="AM34" s="26"/>
      <c r="AN34" s="104"/>
      <c r="AO34" s="105"/>
      <c r="AP34" s="105"/>
      <c r="AQ34" s="105"/>
      <c r="AR34" s="106"/>
      <c r="AS34" s="107"/>
      <c r="AT34" s="108"/>
      <c r="AU34" s="105"/>
      <c r="AV34" s="105"/>
      <c r="AW34" s="105"/>
      <c r="AX34" s="105"/>
      <c r="AY34" s="109"/>
      <c r="AZ34" s="26"/>
      <c r="BA34" s="110"/>
      <c r="BB34" s="111"/>
      <c r="BC34" s="93" t="str">
        <f t="shared" ref="BC34:BC48" si="20">BC7</f>
        <v>GAN.CRIANZA</v>
      </c>
      <c r="BD34" s="94">
        <f t="shared" ref="BD34:BD40" si="21">+BS7</f>
        <v>0</v>
      </c>
      <c r="BE34" s="112"/>
      <c r="BF34" s="113"/>
      <c r="BG34" s="114"/>
      <c r="BH34" s="114"/>
      <c r="BI34" s="114"/>
      <c r="BJ34" s="115"/>
      <c r="BK34" s="112"/>
      <c r="BL34" s="116"/>
      <c r="BM34" s="114"/>
      <c r="BN34" s="114"/>
      <c r="BO34" s="114"/>
      <c r="BP34" s="114"/>
      <c r="BQ34" s="117"/>
      <c r="BR34" s="26"/>
      <c r="BS34" s="118"/>
      <c r="BT34" s="111"/>
      <c r="BU34" s="93" t="str">
        <f t="shared" ref="BU34:BU48" si="22">BU7</f>
        <v>GAN.CRIANZA</v>
      </c>
      <c r="BV34" s="94">
        <f t="shared" ref="BV34:BV40" si="23">+CK7</f>
        <v>0</v>
      </c>
      <c r="BW34" s="112"/>
      <c r="BX34" s="119"/>
      <c r="BY34" s="120"/>
      <c r="BZ34" s="120"/>
      <c r="CA34" s="120"/>
      <c r="CB34" s="121"/>
      <c r="CC34" s="112"/>
      <c r="CD34" s="122"/>
      <c r="CE34" s="120"/>
      <c r="CF34" s="120"/>
      <c r="CG34" s="120"/>
      <c r="CH34" s="120"/>
      <c r="CI34" s="123"/>
      <c r="CJ34" s="26"/>
      <c r="CK34" s="124"/>
    </row>
    <row r="35" spans="1:89" x14ac:dyDescent="0.3">
      <c r="A35" s="126" t="str">
        <f t="shared" ref="A35:A40" si="24">+A8</f>
        <v xml:space="preserve">BECERRAS </v>
      </c>
      <c r="B35" s="127">
        <f t="shared" ref="B35:B40" si="25">+Q8</f>
        <v>0</v>
      </c>
      <c r="D35" s="128"/>
      <c r="E35" s="129"/>
      <c r="F35" s="129"/>
      <c r="G35" s="129"/>
      <c r="H35" s="130"/>
      <c r="I35" s="131"/>
      <c r="J35" s="132"/>
      <c r="K35" s="129"/>
      <c r="L35" s="129"/>
      <c r="M35" s="129"/>
      <c r="N35" s="129"/>
      <c r="O35" s="133"/>
      <c r="Q35" s="134">
        <f t="shared" ref="Q35:Q40" si="26">SUM(B35+D35+E35+F35+G35+H35-J35-K35-L35-M35-N35-O35)</f>
        <v>0</v>
      </c>
      <c r="S35" s="126" t="str">
        <f t="shared" ref="S35:S40" si="27">+S8</f>
        <v xml:space="preserve">BECERRAS </v>
      </c>
      <c r="T35" s="135">
        <f t="shared" ref="T35:T40" si="28">+AI8</f>
        <v>69</v>
      </c>
      <c r="V35" s="136"/>
      <c r="W35" s="137"/>
      <c r="X35" s="137"/>
      <c r="Y35" s="137"/>
      <c r="Z35" s="138"/>
      <c r="AB35" s="139"/>
      <c r="AC35" s="137"/>
      <c r="AD35" s="137"/>
      <c r="AE35" s="137"/>
      <c r="AF35" s="137"/>
      <c r="AG35" s="140"/>
      <c r="AI35" s="134">
        <f t="shared" ref="AI35:AI40" si="29">SUM(T35+V35+W35+X35+Y35+Z35-AB35-AC35-AD35-AE35-AF35-AG35)</f>
        <v>69</v>
      </c>
      <c r="AK35" s="141" t="str">
        <f t="shared" ref="AK35:AK40" si="30">AK8</f>
        <v>POTRO HEMBRA</v>
      </c>
      <c r="AL35" s="142">
        <f t="shared" si="19"/>
        <v>4</v>
      </c>
      <c r="AN35" s="143"/>
      <c r="AO35" s="144"/>
      <c r="AP35" s="144"/>
      <c r="AQ35" s="144"/>
      <c r="AR35" s="145"/>
      <c r="AS35" s="146"/>
      <c r="AT35" s="147"/>
      <c r="AU35" s="144"/>
      <c r="AV35" s="144"/>
      <c r="AW35" s="144"/>
      <c r="AX35" s="144"/>
      <c r="AY35" s="148"/>
      <c r="BA35" s="110">
        <f t="shared" ref="BA35:BA40" si="31">SUM(AL35+AN35+AO35+AP35+AQ35+AR35-AT35-AU35-AV35-AW35-AX35-AY35)</f>
        <v>4</v>
      </c>
      <c r="BB35" s="149"/>
      <c r="BC35" s="126" t="str">
        <f t="shared" si="20"/>
        <v xml:space="preserve">BECERRAS </v>
      </c>
      <c r="BD35" s="127">
        <f t="shared" si="21"/>
        <v>0</v>
      </c>
      <c r="BF35" s="150"/>
      <c r="BG35" s="151"/>
      <c r="BH35" s="151"/>
      <c r="BI35" s="151"/>
      <c r="BJ35" s="152"/>
      <c r="BL35" s="153"/>
      <c r="BM35" s="151"/>
      <c r="BN35" s="151"/>
      <c r="BO35" s="151"/>
      <c r="BP35" s="151"/>
      <c r="BQ35" s="154"/>
      <c r="BS35" s="110">
        <f t="shared" ref="BS35:BS40" si="32">SUM(BD35+BF35+BG35+BH35+BI35+BJ35-BL35-BM35-BN35-BO35-BP35-BQ35)</f>
        <v>0</v>
      </c>
      <c r="BT35" s="149"/>
      <c r="BU35" s="126" t="str">
        <f t="shared" si="22"/>
        <v xml:space="preserve">BECERRAS </v>
      </c>
      <c r="BV35" s="127">
        <f t="shared" si="23"/>
        <v>0</v>
      </c>
      <c r="BX35" s="155"/>
      <c r="BY35" s="156"/>
      <c r="BZ35" s="156"/>
      <c r="CA35" s="156"/>
      <c r="CB35" s="157"/>
      <c r="CD35" s="158"/>
      <c r="CE35" s="156"/>
      <c r="CF35" s="156"/>
      <c r="CG35" s="156"/>
      <c r="CH35" s="156"/>
      <c r="CI35" s="159"/>
      <c r="CK35" s="110">
        <f t="shared" ref="CK35:CK40" si="33">SUM(BV35+BX35+BY35+BZ35+CA35+CB35-CD35-CE35-CF35-CG35-CH35-CI35)</f>
        <v>0</v>
      </c>
    </row>
    <row r="36" spans="1:89" x14ac:dyDescent="0.3">
      <c r="A36" s="126" t="str">
        <f t="shared" si="24"/>
        <v>BECERROS</v>
      </c>
      <c r="B36" s="127">
        <f t="shared" si="25"/>
        <v>0</v>
      </c>
      <c r="D36" s="128"/>
      <c r="E36" s="129"/>
      <c r="F36" s="129"/>
      <c r="G36" s="129"/>
      <c r="H36" s="130"/>
      <c r="I36" s="131"/>
      <c r="J36" s="132"/>
      <c r="K36" s="129"/>
      <c r="L36" s="129"/>
      <c r="M36" s="129"/>
      <c r="N36" s="129"/>
      <c r="O36" s="133"/>
      <c r="Q36" s="134">
        <f t="shared" si="26"/>
        <v>0</v>
      </c>
      <c r="S36" s="126" t="str">
        <f t="shared" si="27"/>
        <v>BECERROS</v>
      </c>
      <c r="T36" s="135">
        <f t="shared" si="28"/>
        <v>58</v>
      </c>
      <c r="V36" s="136"/>
      <c r="W36" s="137"/>
      <c r="X36" s="137"/>
      <c r="Y36" s="137"/>
      <c r="Z36" s="138"/>
      <c r="AB36" s="139"/>
      <c r="AC36" s="137"/>
      <c r="AD36" s="137"/>
      <c r="AE36" s="137"/>
      <c r="AF36" s="137"/>
      <c r="AG36" s="140"/>
      <c r="AI36" s="134">
        <f t="shared" si="29"/>
        <v>58</v>
      </c>
      <c r="AK36" s="141" t="str">
        <f t="shared" si="30"/>
        <v>POTRO MACHO</v>
      </c>
      <c r="AL36" s="142">
        <f t="shared" si="19"/>
        <v>6</v>
      </c>
      <c r="AN36" s="143"/>
      <c r="AO36" s="144"/>
      <c r="AP36" s="144"/>
      <c r="AQ36" s="144"/>
      <c r="AR36" s="145"/>
      <c r="AS36" s="146"/>
      <c r="AT36" s="147"/>
      <c r="AU36" s="144"/>
      <c r="AV36" s="144"/>
      <c r="AW36" s="144"/>
      <c r="AX36" s="144"/>
      <c r="AY36" s="148"/>
      <c r="BA36" s="110">
        <f t="shared" si="31"/>
        <v>6</v>
      </c>
      <c r="BB36" s="149"/>
      <c r="BC36" s="126" t="str">
        <f t="shared" si="20"/>
        <v>BECERROS</v>
      </c>
      <c r="BD36" s="127">
        <f t="shared" si="21"/>
        <v>0</v>
      </c>
      <c r="BF36" s="150"/>
      <c r="BG36" s="151"/>
      <c r="BH36" s="151"/>
      <c r="BI36" s="151"/>
      <c r="BJ36" s="152"/>
      <c r="BL36" s="153"/>
      <c r="BM36" s="151"/>
      <c r="BN36" s="151"/>
      <c r="BO36" s="151"/>
      <c r="BP36" s="151"/>
      <c r="BQ36" s="154"/>
      <c r="BS36" s="110">
        <f t="shared" si="32"/>
        <v>0</v>
      </c>
      <c r="BT36" s="149"/>
      <c r="BU36" s="126" t="str">
        <f t="shared" si="22"/>
        <v>BECERROS</v>
      </c>
      <c r="BV36" s="127">
        <f t="shared" si="23"/>
        <v>0</v>
      </c>
      <c r="BX36" s="155"/>
      <c r="BY36" s="156"/>
      <c r="BZ36" s="156"/>
      <c r="CA36" s="156"/>
      <c r="CB36" s="157"/>
      <c r="CD36" s="158"/>
      <c r="CE36" s="156"/>
      <c r="CF36" s="156"/>
      <c r="CG36" s="156"/>
      <c r="CH36" s="156"/>
      <c r="CI36" s="159"/>
      <c r="CK36" s="110">
        <f t="shared" si="33"/>
        <v>0</v>
      </c>
    </row>
    <row r="37" spans="1:89" x14ac:dyDescent="0.3">
      <c r="A37" s="126" t="str">
        <f t="shared" si="24"/>
        <v>MAUTAS</v>
      </c>
      <c r="B37" s="127">
        <f t="shared" si="25"/>
        <v>54</v>
      </c>
      <c r="D37" s="95"/>
      <c r="E37" s="129"/>
      <c r="F37" s="129"/>
      <c r="G37" s="129"/>
      <c r="H37" s="130"/>
      <c r="I37" s="131"/>
      <c r="J37" s="132"/>
      <c r="K37" s="129"/>
      <c r="L37" s="129"/>
      <c r="M37" s="129"/>
      <c r="N37" s="129"/>
      <c r="O37" s="133"/>
      <c r="Q37" s="134">
        <f t="shared" si="26"/>
        <v>54</v>
      </c>
      <c r="S37" s="126" t="str">
        <f t="shared" si="27"/>
        <v>MAUTAS</v>
      </c>
      <c r="T37" s="135">
        <f t="shared" si="28"/>
        <v>0</v>
      </c>
      <c r="V37" s="95"/>
      <c r="W37" s="137"/>
      <c r="X37" s="137"/>
      <c r="Y37" s="137"/>
      <c r="Z37" s="138"/>
      <c r="AB37" s="139"/>
      <c r="AC37" s="137"/>
      <c r="AD37" s="137"/>
      <c r="AE37" s="137"/>
      <c r="AF37" s="137"/>
      <c r="AG37" s="140"/>
      <c r="AI37" s="134">
        <f t="shared" si="29"/>
        <v>0</v>
      </c>
      <c r="AK37" s="141" t="str">
        <f t="shared" si="30"/>
        <v>CABALLO</v>
      </c>
      <c r="AL37" s="142">
        <f t="shared" si="19"/>
        <v>8</v>
      </c>
      <c r="AN37" s="95"/>
      <c r="AO37" s="144"/>
      <c r="AP37" s="144"/>
      <c r="AQ37" s="144"/>
      <c r="AR37" s="145"/>
      <c r="AS37" s="146"/>
      <c r="AT37" s="147"/>
      <c r="AU37" s="144"/>
      <c r="AV37" s="144"/>
      <c r="AW37" s="144"/>
      <c r="AX37" s="144"/>
      <c r="AY37" s="148"/>
      <c r="BA37" s="110">
        <f t="shared" si="31"/>
        <v>8</v>
      </c>
      <c r="BB37" s="149"/>
      <c r="BC37" s="126" t="str">
        <f t="shared" si="20"/>
        <v>MAUTAS</v>
      </c>
      <c r="BD37" s="127">
        <f t="shared" si="21"/>
        <v>0</v>
      </c>
      <c r="BF37" s="113"/>
      <c r="BG37" s="151"/>
      <c r="BH37" s="151"/>
      <c r="BI37" s="151"/>
      <c r="BJ37" s="152"/>
      <c r="BL37" s="153"/>
      <c r="BM37" s="151"/>
      <c r="BN37" s="151"/>
      <c r="BO37" s="151"/>
      <c r="BP37" s="151"/>
      <c r="BQ37" s="154"/>
      <c r="BS37" s="110">
        <f t="shared" si="32"/>
        <v>0</v>
      </c>
      <c r="BT37" s="149"/>
      <c r="BU37" s="126" t="str">
        <f t="shared" si="22"/>
        <v>MAUTAS</v>
      </c>
      <c r="BV37" s="127">
        <f t="shared" si="23"/>
        <v>0</v>
      </c>
      <c r="BX37" s="119"/>
      <c r="BY37" s="156"/>
      <c r="BZ37" s="156"/>
      <c r="CA37" s="156"/>
      <c r="CB37" s="157"/>
      <c r="CD37" s="158"/>
      <c r="CE37" s="156"/>
      <c r="CF37" s="156"/>
      <c r="CG37" s="156"/>
      <c r="CH37" s="156"/>
      <c r="CI37" s="159"/>
      <c r="CK37" s="110">
        <f t="shared" si="33"/>
        <v>0</v>
      </c>
    </row>
    <row r="38" spans="1:89" x14ac:dyDescent="0.3">
      <c r="A38" s="126" t="str">
        <f t="shared" si="24"/>
        <v>MAUTES</v>
      </c>
      <c r="B38" s="127">
        <f t="shared" si="25"/>
        <v>280</v>
      </c>
      <c r="D38" s="95"/>
      <c r="E38" s="129"/>
      <c r="F38" s="129"/>
      <c r="G38" s="129"/>
      <c r="H38" s="130"/>
      <c r="I38" s="131"/>
      <c r="J38" s="132"/>
      <c r="K38" s="129"/>
      <c r="L38" s="129"/>
      <c r="M38" s="129"/>
      <c r="N38" s="129"/>
      <c r="O38" s="133"/>
      <c r="Q38" s="134">
        <f t="shared" si="26"/>
        <v>280</v>
      </c>
      <c r="S38" s="126" t="str">
        <f t="shared" si="27"/>
        <v>MAUTES</v>
      </c>
      <c r="T38" s="135">
        <f t="shared" si="28"/>
        <v>0</v>
      </c>
      <c r="V38" s="95"/>
      <c r="W38" s="137"/>
      <c r="X38" s="137"/>
      <c r="Y38" s="137"/>
      <c r="Z38" s="138"/>
      <c r="AB38" s="139"/>
      <c r="AC38" s="137"/>
      <c r="AD38" s="137"/>
      <c r="AE38" s="137"/>
      <c r="AF38" s="137"/>
      <c r="AG38" s="140"/>
      <c r="AI38" s="134">
        <f t="shared" si="29"/>
        <v>0</v>
      </c>
      <c r="AK38" s="141" t="str">
        <f t="shared" si="30"/>
        <v>YEGUA</v>
      </c>
      <c r="AL38" s="142">
        <f t="shared" si="19"/>
        <v>7</v>
      </c>
      <c r="AN38" s="95"/>
      <c r="AO38" s="144"/>
      <c r="AP38" s="144"/>
      <c r="AQ38" s="144"/>
      <c r="AR38" s="145"/>
      <c r="AS38" s="146"/>
      <c r="AT38" s="147"/>
      <c r="AU38" s="144"/>
      <c r="AV38" s="144"/>
      <c r="AW38" s="144"/>
      <c r="AX38" s="144"/>
      <c r="AY38" s="148"/>
      <c r="BA38" s="110">
        <f t="shared" si="31"/>
        <v>7</v>
      </c>
      <c r="BB38" s="149"/>
      <c r="BC38" s="126" t="str">
        <f t="shared" si="20"/>
        <v>MAUTES</v>
      </c>
      <c r="BD38" s="127">
        <f t="shared" si="21"/>
        <v>0</v>
      </c>
      <c r="BF38" s="113"/>
      <c r="BG38" s="151"/>
      <c r="BH38" s="151"/>
      <c r="BI38" s="151"/>
      <c r="BJ38" s="152"/>
      <c r="BL38" s="153"/>
      <c r="BM38" s="151"/>
      <c r="BN38" s="151"/>
      <c r="BO38" s="151"/>
      <c r="BP38" s="151"/>
      <c r="BQ38" s="154"/>
      <c r="BS38" s="110">
        <f t="shared" si="32"/>
        <v>0</v>
      </c>
      <c r="BT38" s="149"/>
      <c r="BU38" s="126" t="str">
        <f t="shared" si="22"/>
        <v>MAUTES</v>
      </c>
      <c r="BV38" s="127">
        <f t="shared" si="23"/>
        <v>0</v>
      </c>
      <c r="BX38" s="119"/>
      <c r="BY38" s="156"/>
      <c r="BZ38" s="156"/>
      <c r="CA38" s="156"/>
      <c r="CB38" s="157"/>
      <c r="CD38" s="158"/>
      <c r="CE38" s="156"/>
      <c r="CF38" s="156"/>
      <c r="CG38" s="156"/>
      <c r="CH38" s="156"/>
      <c r="CI38" s="159"/>
      <c r="CK38" s="110">
        <f t="shared" si="33"/>
        <v>0</v>
      </c>
    </row>
    <row r="39" spans="1:89" x14ac:dyDescent="0.3">
      <c r="A39" s="126">
        <f t="shared" si="24"/>
        <v>0</v>
      </c>
      <c r="B39" s="127">
        <f t="shared" si="25"/>
        <v>0</v>
      </c>
      <c r="D39" s="95"/>
      <c r="E39" s="129"/>
      <c r="F39" s="129"/>
      <c r="G39" s="129"/>
      <c r="H39" s="130"/>
      <c r="I39" s="131"/>
      <c r="J39" s="132"/>
      <c r="K39" s="129"/>
      <c r="L39" s="129"/>
      <c r="M39" s="129"/>
      <c r="N39" s="129"/>
      <c r="O39" s="133"/>
      <c r="Q39" s="134">
        <f t="shared" si="26"/>
        <v>0</v>
      </c>
      <c r="S39" s="126">
        <f t="shared" si="27"/>
        <v>0</v>
      </c>
      <c r="T39" s="135">
        <f t="shared" si="28"/>
        <v>0</v>
      </c>
      <c r="V39" s="95"/>
      <c r="W39" s="137"/>
      <c r="X39" s="137"/>
      <c r="Y39" s="137"/>
      <c r="Z39" s="138"/>
      <c r="AB39" s="139"/>
      <c r="AC39" s="137"/>
      <c r="AD39" s="137"/>
      <c r="AE39" s="137"/>
      <c r="AF39" s="137"/>
      <c r="AG39" s="140"/>
      <c r="AI39" s="134">
        <f t="shared" si="29"/>
        <v>0</v>
      </c>
      <c r="AK39" s="141">
        <f t="shared" si="30"/>
        <v>0</v>
      </c>
      <c r="AL39" s="142">
        <f t="shared" si="19"/>
        <v>0</v>
      </c>
      <c r="AN39" s="95"/>
      <c r="AO39" s="144"/>
      <c r="AP39" s="144"/>
      <c r="AQ39" s="144"/>
      <c r="AR39" s="145"/>
      <c r="AS39" s="146"/>
      <c r="AT39" s="147"/>
      <c r="AU39" s="144"/>
      <c r="AV39" s="144"/>
      <c r="AW39" s="144"/>
      <c r="AX39" s="144"/>
      <c r="AY39" s="148"/>
      <c r="BA39" s="110">
        <f t="shared" si="31"/>
        <v>0</v>
      </c>
      <c r="BB39" s="149"/>
      <c r="BC39" s="126">
        <f t="shared" si="20"/>
        <v>0</v>
      </c>
      <c r="BD39" s="127">
        <f t="shared" si="21"/>
        <v>0</v>
      </c>
      <c r="BF39" s="113"/>
      <c r="BG39" s="151"/>
      <c r="BH39" s="151"/>
      <c r="BI39" s="151"/>
      <c r="BJ39" s="152"/>
      <c r="BL39" s="153"/>
      <c r="BM39" s="151"/>
      <c r="BN39" s="151"/>
      <c r="BO39" s="151"/>
      <c r="BP39" s="151"/>
      <c r="BQ39" s="154"/>
      <c r="BS39" s="110">
        <f t="shared" si="32"/>
        <v>0</v>
      </c>
      <c r="BT39" s="149"/>
      <c r="BU39" s="126">
        <f t="shared" si="22"/>
        <v>0</v>
      </c>
      <c r="BV39" s="127">
        <f t="shared" si="23"/>
        <v>0</v>
      </c>
      <c r="BX39" s="119"/>
      <c r="BY39" s="156"/>
      <c r="BZ39" s="156"/>
      <c r="CA39" s="156"/>
      <c r="CB39" s="157"/>
      <c r="CD39" s="158"/>
      <c r="CE39" s="156"/>
      <c r="CF39" s="156"/>
      <c r="CG39" s="156"/>
      <c r="CH39" s="156"/>
      <c r="CI39" s="159"/>
      <c r="CK39" s="110">
        <f t="shared" si="33"/>
        <v>0</v>
      </c>
    </row>
    <row r="40" spans="1:89" x14ac:dyDescent="0.3">
      <c r="A40" s="126">
        <f t="shared" si="24"/>
        <v>0</v>
      </c>
      <c r="B40" s="127">
        <f t="shared" si="25"/>
        <v>0</v>
      </c>
      <c r="D40" s="95"/>
      <c r="E40" s="129"/>
      <c r="F40" s="129"/>
      <c r="G40" s="129"/>
      <c r="H40" s="130"/>
      <c r="I40" s="131"/>
      <c r="J40" s="132"/>
      <c r="K40" s="129"/>
      <c r="L40" s="129"/>
      <c r="M40" s="129"/>
      <c r="N40" s="129"/>
      <c r="O40" s="133"/>
      <c r="Q40" s="134">
        <f t="shared" si="26"/>
        <v>0</v>
      </c>
      <c r="S40" s="126">
        <f t="shared" si="27"/>
        <v>0</v>
      </c>
      <c r="T40" s="135">
        <f t="shared" si="28"/>
        <v>0</v>
      </c>
      <c r="V40" s="95"/>
      <c r="W40" s="137"/>
      <c r="X40" s="137"/>
      <c r="Y40" s="137"/>
      <c r="Z40" s="138"/>
      <c r="AB40" s="139"/>
      <c r="AC40" s="137"/>
      <c r="AD40" s="137"/>
      <c r="AE40" s="137"/>
      <c r="AF40" s="137"/>
      <c r="AG40" s="140"/>
      <c r="AI40" s="134">
        <f t="shared" si="29"/>
        <v>0</v>
      </c>
      <c r="AK40" s="141">
        <f t="shared" si="30"/>
        <v>0</v>
      </c>
      <c r="AL40" s="142">
        <f t="shared" si="19"/>
        <v>0</v>
      </c>
      <c r="AN40" s="95"/>
      <c r="AO40" s="144"/>
      <c r="AP40" s="144"/>
      <c r="AQ40" s="144"/>
      <c r="AR40" s="145"/>
      <c r="AS40" s="146"/>
      <c r="AT40" s="147"/>
      <c r="AU40" s="144"/>
      <c r="AV40" s="144"/>
      <c r="AW40" s="144"/>
      <c r="AX40" s="144"/>
      <c r="AY40" s="148"/>
      <c r="BA40" s="110">
        <f t="shared" si="31"/>
        <v>0</v>
      </c>
      <c r="BB40" s="149"/>
      <c r="BC40" s="126">
        <f t="shared" si="20"/>
        <v>0</v>
      </c>
      <c r="BD40" s="127">
        <f t="shared" si="21"/>
        <v>0</v>
      </c>
      <c r="BF40" s="113"/>
      <c r="BG40" s="151"/>
      <c r="BH40" s="151"/>
      <c r="BI40" s="151"/>
      <c r="BJ40" s="152"/>
      <c r="BL40" s="153"/>
      <c r="BM40" s="151"/>
      <c r="BN40" s="151"/>
      <c r="BO40" s="151"/>
      <c r="BP40" s="151"/>
      <c r="BQ40" s="154"/>
      <c r="BS40" s="110">
        <f t="shared" si="32"/>
        <v>0</v>
      </c>
      <c r="BT40" s="149"/>
      <c r="BU40" s="126">
        <f t="shared" si="22"/>
        <v>0</v>
      </c>
      <c r="BV40" s="127">
        <f t="shared" si="23"/>
        <v>0</v>
      </c>
      <c r="BX40" s="119"/>
      <c r="BY40" s="156"/>
      <c r="BZ40" s="156"/>
      <c r="CA40" s="156"/>
      <c r="CB40" s="157"/>
      <c r="CD40" s="158"/>
      <c r="CE40" s="156"/>
      <c r="CF40" s="156"/>
      <c r="CG40" s="156"/>
      <c r="CH40" s="156"/>
      <c r="CI40" s="159"/>
      <c r="CK40" s="110">
        <f t="shared" si="33"/>
        <v>0</v>
      </c>
    </row>
    <row r="41" spans="1:89" s="125" customFormat="1" x14ac:dyDescent="0.3">
      <c r="A41" s="93" t="s">
        <v>29</v>
      </c>
      <c r="B41" s="127"/>
      <c r="C41"/>
      <c r="D41" s="95"/>
      <c r="E41" s="160"/>
      <c r="F41" s="160"/>
      <c r="G41" s="160"/>
      <c r="H41" s="161"/>
      <c r="I41" s="131"/>
      <c r="J41" s="162"/>
      <c r="K41" s="163"/>
      <c r="L41" s="163"/>
      <c r="M41" s="163"/>
      <c r="N41" s="163"/>
      <c r="O41" s="164"/>
      <c r="P41"/>
      <c r="Q41" s="134"/>
      <c r="R41"/>
      <c r="S41" s="93" t="s">
        <v>29</v>
      </c>
      <c r="T41" s="135"/>
      <c r="U41"/>
      <c r="V41" s="95"/>
      <c r="W41" s="165"/>
      <c r="X41" s="165"/>
      <c r="Y41" s="165"/>
      <c r="Z41" s="166"/>
      <c r="AA41"/>
      <c r="AB41" s="167"/>
      <c r="AC41" s="168"/>
      <c r="AD41" s="168"/>
      <c r="AE41" s="168"/>
      <c r="AF41" s="168"/>
      <c r="AG41" s="169"/>
      <c r="AH41"/>
      <c r="AI41" s="101"/>
      <c r="AJ41"/>
      <c r="AK41" s="102" t="s">
        <v>30</v>
      </c>
      <c r="AL41" s="142"/>
      <c r="AM41" s="26"/>
      <c r="AN41" s="95"/>
      <c r="AO41" s="170"/>
      <c r="AP41" s="170"/>
      <c r="AQ41" s="170"/>
      <c r="AR41" s="171"/>
      <c r="AS41" s="107"/>
      <c r="AT41" s="172"/>
      <c r="AU41" s="170"/>
      <c r="AV41" s="170"/>
      <c r="AW41" s="170"/>
      <c r="AX41" s="170"/>
      <c r="AY41" s="173"/>
      <c r="AZ41" s="107"/>
      <c r="BA41" s="174"/>
      <c r="BB41" s="111"/>
      <c r="BC41" s="93" t="str">
        <f t="shared" si="20"/>
        <v>GAN. PRODUCCION</v>
      </c>
      <c r="BD41" s="127"/>
      <c r="BE41" s="26"/>
      <c r="BF41" s="113"/>
      <c r="BG41" s="114"/>
      <c r="BH41" s="114"/>
      <c r="BI41" s="114"/>
      <c r="BJ41" s="115"/>
      <c r="BK41" s="112"/>
      <c r="BL41" s="116"/>
      <c r="BM41" s="114"/>
      <c r="BN41" s="114"/>
      <c r="BO41" s="114"/>
      <c r="BP41" s="114"/>
      <c r="BQ41" s="117"/>
      <c r="BR41" s="26"/>
      <c r="BS41" s="118"/>
      <c r="BT41" s="111"/>
      <c r="BU41" s="93" t="str">
        <f t="shared" si="22"/>
        <v>GAN. PRODUCCION</v>
      </c>
      <c r="BV41" s="127"/>
      <c r="BW41" s="26"/>
      <c r="BX41" s="119"/>
      <c r="BY41" s="120"/>
      <c r="BZ41" s="120"/>
      <c r="CA41" s="120"/>
      <c r="CB41" s="121"/>
      <c r="CC41" s="112"/>
      <c r="CD41" s="122"/>
      <c r="CE41" s="120"/>
      <c r="CF41" s="120"/>
      <c r="CG41" s="120"/>
      <c r="CH41" s="120"/>
      <c r="CI41" s="123"/>
      <c r="CJ41" s="26"/>
      <c r="CK41" s="124"/>
    </row>
    <row r="42" spans="1:89" x14ac:dyDescent="0.3">
      <c r="A42" s="126" t="str">
        <f t="shared" ref="A42:A48" si="34">+A15</f>
        <v>VACAS EN PRODUCCION</v>
      </c>
      <c r="B42" s="127">
        <f t="shared" ref="B42:B48" si="35">+Q15</f>
        <v>0</v>
      </c>
      <c r="D42" s="95"/>
      <c r="E42" s="129"/>
      <c r="F42" s="129"/>
      <c r="G42" s="129"/>
      <c r="H42" s="130"/>
      <c r="I42" s="131"/>
      <c r="J42" s="132"/>
      <c r="K42" s="129"/>
      <c r="L42" s="129"/>
      <c r="M42" s="129"/>
      <c r="N42" s="129"/>
      <c r="O42" s="133"/>
      <c r="Q42" s="134">
        <f t="shared" ref="Q42:Q48" si="36">SUM(B42+D42+E42+F42+G42+H42-J42-K42-L42-M42-N42-O42)</f>
        <v>0</v>
      </c>
      <c r="S42" s="126" t="str">
        <f t="shared" ref="S42:S48" si="37">+S15</f>
        <v>VACAS EN PRODUCCION</v>
      </c>
      <c r="T42" s="135">
        <f t="shared" ref="T42:T48" si="38">+AI15</f>
        <v>154</v>
      </c>
      <c r="V42" s="95"/>
      <c r="W42" s="137"/>
      <c r="X42" s="137"/>
      <c r="Y42" s="137"/>
      <c r="Z42" s="138"/>
      <c r="AB42" s="139"/>
      <c r="AC42" s="137"/>
      <c r="AD42" s="137"/>
      <c r="AE42" s="137"/>
      <c r="AF42" s="137"/>
      <c r="AG42" s="140"/>
      <c r="AI42" s="134">
        <f t="shared" ref="AI42:AI48" si="39">SUM(T42+V42+W42+X42+Y42+Z42-AB42-AC42-AD42-AE42-AF42-AG42)</f>
        <v>154</v>
      </c>
      <c r="AK42" s="141" t="str">
        <f t="shared" ref="AK42:AK48" si="40">AK15</f>
        <v>POTRO HEMBRA</v>
      </c>
      <c r="AL42" s="142">
        <f t="shared" ref="AL42:AL48" si="41">+BA15</f>
        <v>1</v>
      </c>
      <c r="AN42" s="95"/>
      <c r="AO42" s="144"/>
      <c r="AP42" s="144"/>
      <c r="AQ42" s="144"/>
      <c r="AR42" s="145"/>
      <c r="AS42" s="146"/>
      <c r="AT42" s="147"/>
      <c r="AU42" s="144"/>
      <c r="AV42" s="144"/>
      <c r="AW42" s="144"/>
      <c r="AX42" s="144"/>
      <c r="AY42" s="148"/>
      <c r="BA42" s="110">
        <f t="shared" ref="BA42:BA48" si="42">SUM(AL42+AN42+AO42+AP42+AQ42+AR42-AT42-AU42-AV42-AW42-AX42-AY42)</f>
        <v>1</v>
      </c>
      <c r="BB42" s="149"/>
      <c r="BC42" s="126" t="str">
        <f t="shared" si="20"/>
        <v>VACAS EN PRODUCCION</v>
      </c>
      <c r="BD42" s="127">
        <f t="shared" ref="BD42:BD48" si="43">+BS15</f>
        <v>0</v>
      </c>
      <c r="BF42" s="113"/>
      <c r="BG42" s="151"/>
      <c r="BH42" s="151"/>
      <c r="BI42" s="151"/>
      <c r="BJ42" s="152"/>
      <c r="BL42" s="153"/>
      <c r="BM42" s="151"/>
      <c r="BN42" s="151"/>
      <c r="BO42" s="151"/>
      <c r="BP42" s="151"/>
      <c r="BQ42" s="154"/>
      <c r="BS42" s="110">
        <f t="shared" ref="BS42:BS48" si="44">SUM(BD42+BF42+BG42+BH42+BI42+BJ42-BL42-BM42-BN42-BO42-BP42-BQ42)</f>
        <v>0</v>
      </c>
      <c r="BT42" s="149"/>
      <c r="BU42" s="126" t="str">
        <f t="shared" si="22"/>
        <v>VACAS EN PRODUCCION</v>
      </c>
      <c r="BV42" s="127">
        <f t="shared" ref="BV42:BV48" si="45">+CK15</f>
        <v>0</v>
      </c>
      <c r="BX42" s="119"/>
      <c r="BY42" s="156"/>
      <c r="BZ42" s="156"/>
      <c r="CA42" s="156"/>
      <c r="CB42" s="157"/>
      <c r="CD42" s="158"/>
      <c r="CE42" s="156"/>
      <c r="CF42" s="156"/>
      <c r="CG42" s="156"/>
      <c r="CH42" s="156"/>
      <c r="CI42" s="159"/>
      <c r="CK42" s="110">
        <f t="shared" ref="CK42:CK48" si="46">SUM(BV42+BX42+BY42+BZ42+CA42+CB42-CD42-CE42-CF42-CG42-CH42-CI42)</f>
        <v>0</v>
      </c>
    </row>
    <row r="43" spans="1:89" x14ac:dyDescent="0.3">
      <c r="A43" s="126" t="str">
        <f t="shared" si="34"/>
        <v>VACAS PREÑADAS</v>
      </c>
      <c r="B43" s="127">
        <f t="shared" si="35"/>
        <v>0</v>
      </c>
      <c r="D43" s="95"/>
      <c r="E43" s="129"/>
      <c r="F43" s="129"/>
      <c r="G43" s="129"/>
      <c r="H43" s="130"/>
      <c r="I43" s="131"/>
      <c r="J43" s="132"/>
      <c r="K43" s="129"/>
      <c r="L43" s="129"/>
      <c r="M43" s="129"/>
      <c r="N43" s="129"/>
      <c r="O43" s="133"/>
      <c r="Q43" s="134">
        <f t="shared" si="36"/>
        <v>0</v>
      </c>
      <c r="S43" s="126" t="str">
        <f t="shared" si="37"/>
        <v>VACAS PREÑADAS</v>
      </c>
      <c r="T43" s="135">
        <f t="shared" si="38"/>
        <v>16</v>
      </c>
      <c r="V43" s="95"/>
      <c r="W43" s="137"/>
      <c r="X43" s="137"/>
      <c r="Y43" s="137"/>
      <c r="Z43" s="138"/>
      <c r="AB43" s="139"/>
      <c r="AC43" s="137"/>
      <c r="AD43" s="137"/>
      <c r="AE43" s="137"/>
      <c r="AF43" s="137"/>
      <c r="AG43" s="140"/>
      <c r="AI43" s="134">
        <f t="shared" si="39"/>
        <v>16</v>
      </c>
      <c r="AK43" s="141" t="str">
        <f t="shared" si="40"/>
        <v>POTRO MACHO</v>
      </c>
      <c r="AL43" s="142">
        <f t="shared" si="41"/>
        <v>0</v>
      </c>
      <c r="AN43" s="95"/>
      <c r="AO43" s="144"/>
      <c r="AP43" s="144"/>
      <c r="AQ43" s="144"/>
      <c r="AR43" s="145"/>
      <c r="AS43" s="146"/>
      <c r="AT43" s="147"/>
      <c r="AU43" s="144"/>
      <c r="AV43" s="144"/>
      <c r="AW43" s="144"/>
      <c r="AX43" s="144"/>
      <c r="AY43" s="148"/>
      <c r="BA43" s="110">
        <f t="shared" si="42"/>
        <v>0</v>
      </c>
      <c r="BB43" s="149"/>
      <c r="BC43" s="126" t="str">
        <f t="shared" si="20"/>
        <v>VACAS PREÑADAS</v>
      </c>
      <c r="BD43" s="127">
        <f t="shared" si="43"/>
        <v>0</v>
      </c>
      <c r="BF43" s="113"/>
      <c r="BG43" s="151"/>
      <c r="BH43" s="151"/>
      <c r="BI43" s="151"/>
      <c r="BJ43" s="152"/>
      <c r="BL43" s="153"/>
      <c r="BM43" s="151"/>
      <c r="BN43" s="151"/>
      <c r="BO43" s="151"/>
      <c r="BP43" s="151"/>
      <c r="BQ43" s="154"/>
      <c r="BS43" s="110">
        <f t="shared" si="44"/>
        <v>0</v>
      </c>
      <c r="BT43" s="149"/>
      <c r="BU43" s="126" t="str">
        <f t="shared" si="22"/>
        <v>VACAS PREÑADAS</v>
      </c>
      <c r="BV43" s="127">
        <f t="shared" si="45"/>
        <v>0</v>
      </c>
      <c r="BX43" s="119"/>
      <c r="BY43" s="156"/>
      <c r="BZ43" s="156"/>
      <c r="CA43" s="156"/>
      <c r="CB43" s="157"/>
      <c r="CD43" s="158"/>
      <c r="CE43" s="156"/>
      <c r="CF43" s="156"/>
      <c r="CG43" s="156"/>
      <c r="CH43" s="156"/>
      <c r="CI43" s="159"/>
      <c r="CK43" s="110">
        <f t="shared" si="46"/>
        <v>0</v>
      </c>
    </row>
    <row r="44" spans="1:89" x14ac:dyDescent="0.3">
      <c r="A44" s="126" t="str">
        <f t="shared" si="34"/>
        <v>VACAS VACIAS</v>
      </c>
      <c r="B44" s="127">
        <f t="shared" si="35"/>
        <v>2</v>
      </c>
      <c r="D44" s="95"/>
      <c r="E44" s="129"/>
      <c r="F44" s="129"/>
      <c r="G44" s="129"/>
      <c r="H44" s="130"/>
      <c r="I44" s="131"/>
      <c r="J44" s="132"/>
      <c r="K44" s="129"/>
      <c r="L44" s="129"/>
      <c r="M44" s="129"/>
      <c r="N44" s="129"/>
      <c r="O44" s="133"/>
      <c r="Q44" s="134">
        <f t="shared" si="36"/>
        <v>2</v>
      </c>
      <c r="S44" s="126" t="str">
        <f t="shared" si="37"/>
        <v>VACAS VACIAS</v>
      </c>
      <c r="T44" s="135">
        <f t="shared" si="38"/>
        <v>3</v>
      </c>
      <c r="V44" s="95"/>
      <c r="W44" s="137"/>
      <c r="X44" s="137"/>
      <c r="Y44" s="137"/>
      <c r="Z44" s="138"/>
      <c r="AB44" s="139"/>
      <c r="AC44" s="137"/>
      <c r="AD44" s="137"/>
      <c r="AE44" s="137"/>
      <c r="AF44" s="137"/>
      <c r="AG44" s="140"/>
      <c r="AI44" s="134">
        <f t="shared" si="39"/>
        <v>3</v>
      </c>
      <c r="AK44" s="141" t="str">
        <f t="shared" si="40"/>
        <v>CABALLO</v>
      </c>
      <c r="AL44" s="142">
        <f t="shared" si="41"/>
        <v>1</v>
      </c>
      <c r="AN44" s="95"/>
      <c r="AO44" s="144"/>
      <c r="AP44" s="144"/>
      <c r="AQ44" s="144"/>
      <c r="AR44" s="145"/>
      <c r="AS44" s="146"/>
      <c r="AT44" s="147"/>
      <c r="AU44" s="144"/>
      <c r="AV44" s="144"/>
      <c r="AW44" s="144"/>
      <c r="AX44" s="144"/>
      <c r="AY44" s="148"/>
      <c r="BA44" s="110">
        <f t="shared" si="42"/>
        <v>1</v>
      </c>
      <c r="BB44" s="149"/>
      <c r="BC44" s="126" t="str">
        <f t="shared" si="20"/>
        <v>VACAS VACIAS</v>
      </c>
      <c r="BD44" s="127">
        <f t="shared" si="43"/>
        <v>0</v>
      </c>
      <c r="BF44" s="113"/>
      <c r="BG44" s="151"/>
      <c r="BH44" s="151"/>
      <c r="BI44" s="151"/>
      <c r="BJ44" s="152"/>
      <c r="BL44" s="153"/>
      <c r="BM44" s="151"/>
      <c r="BN44" s="151"/>
      <c r="BO44" s="151"/>
      <c r="BP44" s="151"/>
      <c r="BQ44" s="154"/>
      <c r="BS44" s="110">
        <f t="shared" si="44"/>
        <v>0</v>
      </c>
      <c r="BT44" s="149"/>
      <c r="BU44" s="126" t="str">
        <f t="shared" si="22"/>
        <v>VACAS VACIAS</v>
      </c>
      <c r="BV44" s="127">
        <f t="shared" si="45"/>
        <v>0</v>
      </c>
      <c r="BX44" s="119"/>
      <c r="BY44" s="156"/>
      <c r="BZ44" s="156"/>
      <c r="CA44" s="156"/>
      <c r="CB44" s="157"/>
      <c r="CD44" s="158"/>
      <c r="CE44" s="156"/>
      <c r="CF44" s="156"/>
      <c r="CG44" s="156"/>
      <c r="CH44" s="156"/>
      <c r="CI44" s="159"/>
      <c r="CK44" s="110">
        <f t="shared" si="46"/>
        <v>0</v>
      </c>
    </row>
    <row r="45" spans="1:89" x14ac:dyDescent="0.3">
      <c r="A45" s="126" t="str">
        <f t="shared" si="34"/>
        <v>NOVILLAS VACIAS</v>
      </c>
      <c r="B45" s="127">
        <f t="shared" si="35"/>
        <v>1</v>
      </c>
      <c r="D45" s="95"/>
      <c r="E45" s="129"/>
      <c r="F45" s="129"/>
      <c r="G45" s="129"/>
      <c r="H45" s="130"/>
      <c r="I45" s="131"/>
      <c r="J45" s="132"/>
      <c r="K45" s="129"/>
      <c r="L45" s="129"/>
      <c r="M45" s="129"/>
      <c r="N45" s="129"/>
      <c r="O45" s="133"/>
      <c r="Q45" s="134">
        <f t="shared" si="36"/>
        <v>1</v>
      </c>
      <c r="S45" s="126" t="str">
        <f t="shared" si="37"/>
        <v>NOVILLAS VACIAS</v>
      </c>
      <c r="T45" s="135">
        <f t="shared" si="38"/>
        <v>0</v>
      </c>
      <c r="V45" s="95"/>
      <c r="W45" s="137"/>
      <c r="X45" s="137"/>
      <c r="Y45" s="137"/>
      <c r="Z45" s="138"/>
      <c r="AB45" s="139"/>
      <c r="AC45" s="137"/>
      <c r="AD45" s="137"/>
      <c r="AE45" s="137"/>
      <c r="AF45" s="137"/>
      <c r="AG45" s="140"/>
      <c r="AI45" s="134">
        <f t="shared" si="39"/>
        <v>0</v>
      </c>
      <c r="AK45" s="141" t="str">
        <f t="shared" si="40"/>
        <v>YEGUA</v>
      </c>
      <c r="AL45" s="142">
        <f t="shared" si="41"/>
        <v>1</v>
      </c>
      <c r="AN45" s="95"/>
      <c r="AO45" s="144"/>
      <c r="AP45" s="144"/>
      <c r="AQ45" s="144"/>
      <c r="AR45" s="145"/>
      <c r="AS45" s="146"/>
      <c r="AT45" s="147"/>
      <c r="AU45" s="144"/>
      <c r="AV45" s="144"/>
      <c r="AW45" s="144"/>
      <c r="AX45" s="144"/>
      <c r="AY45" s="148"/>
      <c r="BA45" s="110">
        <f t="shared" si="42"/>
        <v>1</v>
      </c>
      <c r="BB45" s="149"/>
      <c r="BC45" s="126" t="str">
        <f t="shared" si="20"/>
        <v>NOVILLAS VACIAS</v>
      </c>
      <c r="BD45" s="127">
        <f t="shared" si="43"/>
        <v>0</v>
      </c>
      <c r="BF45" s="113"/>
      <c r="BG45" s="151"/>
      <c r="BH45" s="151"/>
      <c r="BI45" s="151"/>
      <c r="BJ45" s="152"/>
      <c r="BL45" s="153"/>
      <c r="BM45" s="151"/>
      <c r="BN45" s="151"/>
      <c r="BO45" s="151"/>
      <c r="BP45" s="151"/>
      <c r="BQ45" s="154"/>
      <c r="BS45" s="110">
        <f t="shared" si="44"/>
        <v>0</v>
      </c>
      <c r="BT45" s="149"/>
      <c r="BU45" s="126" t="str">
        <f t="shared" si="22"/>
        <v>NOVILLAS VACIAS</v>
      </c>
      <c r="BV45" s="127">
        <f t="shared" si="45"/>
        <v>0</v>
      </c>
      <c r="BX45" s="119"/>
      <c r="BY45" s="156"/>
      <c r="BZ45" s="156"/>
      <c r="CA45" s="156"/>
      <c r="CB45" s="157"/>
      <c r="CD45" s="158"/>
      <c r="CE45" s="156"/>
      <c r="CF45" s="156"/>
      <c r="CG45" s="156"/>
      <c r="CH45" s="156"/>
      <c r="CI45" s="159"/>
      <c r="CK45" s="110">
        <f t="shared" si="46"/>
        <v>0</v>
      </c>
    </row>
    <row r="46" spans="1:89" x14ac:dyDescent="0.3">
      <c r="A46" s="126" t="str">
        <f t="shared" si="34"/>
        <v xml:space="preserve">NOVILLAS PREÑADAS </v>
      </c>
      <c r="B46" s="127">
        <f t="shared" si="35"/>
        <v>0</v>
      </c>
      <c r="D46" s="95"/>
      <c r="E46" s="129"/>
      <c r="F46" s="129"/>
      <c r="G46" s="129"/>
      <c r="H46" s="130"/>
      <c r="I46" s="131"/>
      <c r="J46" s="132"/>
      <c r="K46" s="129"/>
      <c r="L46" s="129"/>
      <c r="M46" s="129"/>
      <c r="N46" s="129"/>
      <c r="O46" s="133"/>
      <c r="Q46" s="134">
        <f t="shared" si="36"/>
        <v>0</v>
      </c>
      <c r="S46" s="126" t="str">
        <f t="shared" si="37"/>
        <v xml:space="preserve">NOVILLAS PREÑADAS </v>
      </c>
      <c r="T46" s="135">
        <f t="shared" si="38"/>
        <v>6</v>
      </c>
      <c r="V46" s="95"/>
      <c r="W46" s="137"/>
      <c r="X46" s="137"/>
      <c r="Y46" s="137"/>
      <c r="Z46" s="138"/>
      <c r="AB46" s="139"/>
      <c r="AC46" s="137"/>
      <c r="AD46" s="137"/>
      <c r="AE46" s="137"/>
      <c r="AF46" s="137"/>
      <c r="AG46" s="140"/>
      <c r="AI46" s="134">
        <f t="shared" si="39"/>
        <v>6</v>
      </c>
      <c r="AK46" s="141">
        <f t="shared" si="40"/>
        <v>0</v>
      </c>
      <c r="AL46" s="142">
        <f t="shared" si="41"/>
        <v>0</v>
      </c>
      <c r="AN46" s="95"/>
      <c r="AO46" s="144"/>
      <c r="AP46" s="144"/>
      <c r="AQ46" s="144"/>
      <c r="AR46" s="145"/>
      <c r="AS46" s="146"/>
      <c r="AT46" s="147"/>
      <c r="AU46" s="144"/>
      <c r="AV46" s="144"/>
      <c r="AW46" s="144"/>
      <c r="AX46" s="144"/>
      <c r="AY46" s="148"/>
      <c r="BA46" s="110">
        <f t="shared" si="42"/>
        <v>0</v>
      </c>
      <c r="BB46" s="149"/>
      <c r="BC46" s="126" t="str">
        <f t="shared" si="20"/>
        <v xml:space="preserve">NOVILLAS PREÑADAS </v>
      </c>
      <c r="BD46" s="127">
        <f t="shared" si="43"/>
        <v>0</v>
      </c>
      <c r="BF46" s="113"/>
      <c r="BG46" s="151"/>
      <c r="BH46" s="151"/>
      <c r="BI46" s="151"/>
      <c r="BJ46" s="152"/>
      <c r="BL46" s="153"/>
      <c r="BM46" s="151"/>
      <c r="BN46" s="151"/>
      <c r="BO46" s="151"/>
      <c r="BP46" s="151"/>
      <c r="BQ46" s="154"/>
      <c r="BS46" s="110">
        <f t="shared" si="44"/>
        <v>0</v>
      </c>
      <c r="BT46" s="149"/>
      <c r="BU46" s="126" t="str">
        <f t="shared" si="22"/>
        <v xml:space="preserve">NOVILLAS PREÑADAS </v>
      </c>
      <c r="BV46" s="127">
        <f t="shared" si="45"/>
        <v>0</v>
      </c>
      <c r="BX46" s="119"/>
      <c r="BY46" s="156"/>
      <c r="BZ46" s="156"/>
      <c r="CA46" s="156"/>
      <c r="CB46" s="157"/>
      <c r="CD46" s="158"/>
      <c r="CE46" s="156"/>
      <c r="CF46" s="156"/>
      <c r="CG46" s="156"/>
      <c r="CH46" s="156"/>
      <c r="CI46" s="159"/>
      <c r="CK46" s="110">
        <f t="shared" si="46"/>
        <v>0</v>
      </c>
    </row>
    <row r="47" spans="1:89" x14ac:dyDescent="0.3">
      <c r="A47" s="126" t="str">
        <f t="shared" si="34"/>
        <v>TOROS</v>
      </c>
      <c r="B47" s="127">
        <f t="shared" si="35"/>
        <v>18</v>
      </c>
      <c r="D47" s="95"/>
      <c r="E47" s="129"/>
      <c r="F47" s="129"/>
      <c r="G47" s="129"/>
      <c r="H47" s="130"/>
      <c r="I47" s="131"/>
      <c r="J47" s="132"/>
      <c r="K47" s="129"/>
      <c r="L47" s="129"/>
      <c r="M47" s="129"/>
      <c r="N47" s="129"/>
      <c r="O47" s="133"/>
      <c r="Q47" s="134">
        <f t="shared" si="36"/>
        <v>18</v>
      </c>
      <c r="S47" s="126" t="str">
        <f t="shared" si="37"/>
        <v>TOROS</v>
      </c>
      <c r="T47" s="135">
        <f t="shared" si="38"/>
        <v>0</v>
      </c>
      <c r="V47" s="95"/>
      <c r="W47" s="137"/>
      <c r="X47" s="137"/>
      <c r="Y47" s="137"/>
      <c r="Z47" s="138"/>
      <c r="AB47" s="139"/>
      <c r="AC47" s="137"/>
      <c r="AD47" s="137"/>
      <c r="AE47" s="137"/>
      <c r="AF47" s="137"/>
      <c r="AG47" s="140"/>
      <c r="AI47" s="134">
        <f t="shared" si="39"/>
        <v>0</v>
      </c>
      <c r="AK47" s="141">
        <f t="shared" si="40"/>
        <v>0</v>
      </c>
      <c r="AL47" s="142">
        <f t="shared" si="41"/>
        <v>0</v>
      </c>
      <c r="AN47" s="95"/>
      <c r="AO47" s="144"/>
      <c r="AP47" s="144"/>
      <c r="AQ47" s="144"/>
      <c r="AR47" s="145"/>
      <c r="AS47" s="146"/>
      <c r="AT47" s="147"/>
      <c r="AU47" s="144"/>
      <c r="AV47" s="144"/>
      <c r="AW47" s="144"/>
      <c r="AX47" s="144"/>
      <c r="AY47" s="148"/>
      <c r="BA47" s="110">
        <f t="shared" si="42"/>
        <v>0</v>
      </c>
      <c r="BB47" s="149"/>
      <c r="BC47" s="126" t="str">
        <f t="shared" si="20"/>
        <v>TOROS</v>
      </c>
      <c r="BD47" s="127">
        <f t="shared" si="43"/>
        <v>0</v>
      </c>
      <c r="BF47" s="113"/>
      <c r="BG47" s="151"/>
      <c r="BH47" s="151"/>
      <c r="BI47" s="151"/>
      <c r="BJ47" s="152"/>
      <c r="BL47" s="153"/>
      <c r="BM47" s="151"/>
      <c r="BN47" s="151"/>
      <c r="BO47" s="151"/>
      <c r="BP47" s="151"/>
      <c r="BQ47" s="154"/>
      <c r="BS47" s="110">
        <f t="shared" si="44"/>
        <v>0</v>
      </c>
      <c r="BT47" s="149"/>
      <c r="BU47" s="126" t="str">
        <f t="shared" si="22"/>
        <v>TOROS</v>
      </c>
      <c r="BV47" s="127">
        <f t="shared" si="45"/>
        <v>2</v>
      </c>
      <c r="BX47" s="119"/>
      <c r="BY47" s="156"/>
      <c r="BZ47" s="156"/>
      <c r="CA47" s="156"/>
      <c r="CB47" s="157"/>
      <c r="CD47" s="158"/>
      <c r="CE47" s="156"/>
      <c r="CF47" s="156"/>
      <c r="CG47" s="156"/>
      <c r="CH47" s="156"/>
      <c r="CI47" s="159"/>
      <c r="CK47" s="110">
        <f t="shared" si="46"/>
        <v>2</v>
      </c>
    </row>
    <row r="48" spans="1:89" x14ac:dyDescent="0.3">
      <c r="A48" s="126">
        <f t="shared" si="34"/>
        <v>0</v>
      </c>
      <c r="B48" s="127">
        <f t="shared" si="35"/>
        <v>0</v>
      </c>
      <c r="D48" s="95"/>
      <c r="E48" s="129"/>
      <c r="F48" s="129"/>
      <c r="G48" s="129"/>
      <c r="H48" s="130"/>
      <c r="I48" s="131"/>
      <c r="J48" s="132"/>
      <c r="K48" s="129"/>
      <c r="L48" s="129"/>
      <c r="M48" s="129"/>
      <c r="N48" s="129"/>
      <c r="O48" s="133"/>
      <c r="Q48" s="134">
        <f t="shared" si="36"/>
        <v>0</v>
      </c>
      <c r="S48" s="126">
        <f t="shared" si="37"/>
        <v>0</v>
      </c>
      <c r="T48" s="135">
        <f t="shared" si="38"/>
        <v>0</v>
      </c>
      <c r="V48" s="95"/>
      <c r="W48" s="137"/>
      <c r="X48" s="137"/>
      <c r="Y48" s="137"/>
      <c r="Z48" s="138"/>
      <c r="AB48" s="139"/>
      <c r="AC48" s="137"/>
      <c r="AD48" s="137"/>
      <c r="AE48" s="137"/>
      <c r="AF48" s="137"/>
      <c r="AG48" s="140"/>
      <c r="AI48" s="134">
        <f t="shared" si="39"/>
        <v>0</v>
      </c>
      <c r="AK48" s="141">
        <f t="shared" si="40"/>
        <v>0</v>
      </c>
      <c r="AL48" s="142">
        <f t="shared" si="41"/>
        <v>0</v>
      </c>
      <c r="AN48" s="95"/>
      <c r="AO48" s="144"/>
      <c r="AP48" s="144"/>
      <c r="AQ48" s="144"/>
      <c r="AR48" s="145"/>
      <c r="AS48" s="146"/>
      <c r="AT48" s="147"/>
      <c r="AU48" s="144"/>
      <c r="AV48" s="144"/>
      <c r="AW48" s="144"/>
      <c r="AX48" s="144"/>
      <c r="AY48" s="148"/>
      <c r="BA48" s="110">
        <f t="shared" si="42"/>
        <v>0</v>
      </c>
      <c r="BB48" s="149"/>
      <c r="BC48" s="126">
        <f t="shared" si="20"/>
        <v>0</v>
      </c>
      <c r="BD48" s="127">
        <f t="shared" si="43"/>
        <v>0</v>
      </c>
      <c r="BF48" s="113"/>
      <c r="BG48" s="151"/>
      <c r="BH48" s="151"/>
      <c r="BI48" s="151"/>
      <c r="BJ48" s="152"/>
      <c r="BL48" s="153"/>
      <c r="BM48" s="151"/>
      <c r="BN48" s="151"/>
      <c r="BO48" s="151"/>
      <c r="BP48" s="151"/>
      <c r="BQ48" s="154"/>
      <c r="BS48" s="110">
        <f t="shared" si="44"/>
        <v>0</v>
      </c>
      <c r="BT48" s="149"/>
      <c r="BU48" s="126">
        <f t="shared" si="22"/>
        <v>0</v>
      </c>
      <c r="BV48" s="127">
        <f t="shared" si="45"/>
        <v>0</v>
      </c>
      <c r="BX48" s="119"/>
      <c r="BY48" s="156"/>
      <c r="BZ48" s="156"/>
      <c r="CA48" s="156"/>
      <c r="CB48" s="157"/>
      <c r="CD48" s="158"/>
      <c r="CE48" s="156"/>
      <c r="CF48" s="156"/>
      <c r="CG48" s="156"/>
      <c r="CH48" s="156"/>
      <c r="CI48" s="159"/>
      <c r="CK48" s="110">
        <f t="shared" si="46"/>
        <v>0</v>
      </c>
    </row>
    <row r="49" spans="1:89" s="125" customFormat="1" x14ac:dyDescent="0.3">
      <c r="A49" s="93" t="s">
        <v>37</v>
      </c>
      <c r="B49" s="127"/>
      <c r="C49"/>
      <c r="D49" s="95"/>
      <c r="E49" s="160"/>
      <c r="F49" s="160"/>
      <c r="G49" s="160"/>
      <c r="H49" s="161"/>
      <c r="I49" s="131"/>
      <c r="J49" s="175"/>
      <c r="K49" s="160"/>
      <c r="L49" s="160"/>
      <c r="M49" s="160"/>
      <c r="N49" s="160"/>
      <c r="O49" s="176"/>
      <c r="P49"/>
      <c r="Q49" s="134"/>
      <c r="R49"/>
      <c r="S49" s="93" t="s">
        <v>37</v>
      </c>
      <c r="T49" s="135"/>
      <c r="U49"/>
      <c r="V49" s="95"/>
      <c r="W49" s="165"/>
      <c r="X49" s="165"/>
      <c r="Y49" s="165"/>
      <c r="Z49" s="166"/>
      <c r="AA49"/>
      <c r="AB49" s="177"/>
      <c r="AC49" s="165"/>
      <c r="AD49" s="165"/>
      <c r="AE49" s="165"/>
      <c r="AF49" s="165"/>
      <c r="AG49" s="178"/>
      <c r="AH49"/>
      <c r="AI49" s="101"/>
      <c r="AJ49"/>
      <c r="AK49" s="102"/>
      <c r="AL49" s="142"/>
      <c r="AM49" s="26"/>
      <c r="AN49" s="95"/>
      <c r="AO49" s="170"/>
      <c r="AP49" s="170"/>
      <c r="AQ49" s="170"/>
      <c r="AR49" s="171"/>
      <c r="AS49" s="107"/>
      <c r="AT49" s="172"/>
      <c r="AU49" s="170"/>
      <c r="AV49" s="170"/>
      <c r="AW49" s="170"/>
      <c r="AX49" s="170"/>
      <c r="AY49" s="173"/>
      <c r="AZ49" s="107"/>
      <c r="BA49" s="174"/>
      <c r="BB49" s="111"/>
      <c r="BC49" s="93" t="str">
        <f>BC22</f>
        <v>GAN. CEBA</v>
      </c>
      <c r="BD49" s="127"/>
      <c r="BE49" s="26"/>
      <c r="BF49" s="113"/>
      <c r="BG49" s="114"/>
      <c r="BH49" s="114"/>
      <c r="BI49" s="114"/>
      <c r="BJ49" s="115"/>
      <c r="BK49" s="112"/>
      <c r="BL49" s="116"/>
      <c r="BM49" s="114"/>
      <c r="BN49" s="114"/>
      <c r="BO49" s="114"/>
      <c r="BP49" s="114"/>
      <c r="BQ49" s="117"/>
      <c r="BR49" s="26"/>
      <c r="BS49" s="118"/>
      <c r="BT49" s="111"/>
      <c r="BU49" s="93" t="str">
        <f>BU22</f>
        <v>GAN. CEBA</v>
      </c>
      <c r="BV49" s="127"/>
      <c r="BW49" s="26"/>
      <c r="BX49" s="119"/>
      <c r="BY49" s="120"/>
      <c r="BZ49" s="120"/>
      <c r="CA49" s="120"/>
      <c r="CB49" s="121"/>
      <c r="CC49" s="112"/>
      <c r="CD49" s="122"/>
      <c r="CE49" s="120"/>
      <c r="CF49" s="120"/>
      <c r="CG49" s="120"/>
      <c r="CH49" s="120"/>
      <c r="CI49" s="123"/>
      <c r="CJ49" s="26"/>
      <c r="CK49" s="124"/>
    </row>
    <row r="50" spans="1:89" x14ac:dyDescent="0.3">
      <c r="A50" s="126" t="str">
        <f>+A23</f>
        <v>NOVILLOS</v>
      </c>
      <c r="B50" s="127">
        <f>+Q23</f>
        <v>46</v>
      </c>
      <c r="D50" s="95"/>
      <c r="E50" s="129"/>
      <c r="F50" s="129"/>
      <c r="G50" s="129"/>
      <c r="H50" s="130"/>
      <c r="I50" s="131"/>
      <c r="J50" s="132"/>
      <c r="K50" s="129">
        <v>1</v>
      </c>
      <c r="L50" s="129"/>
      <c r="M50" s="129"/>
      <c r="N50" s="129"/>
      <c r="O50" s="133"/>
      <c r="Q50" s="134">
        <f>SUM(B50+D50+E50+F50+G50+H50-J50-K50-L50-M50-N50-O50)</f>
        <v>45</v>
      </c>
      <c r="S50" s="126" t="str">
        <f>+S23</f>
        <v>NOVILLOS</v>
      </c>
      <c r="T50" s="135">
        <f>+AI23</f>
        <v>0</v>
      </c>
      <c r="V50" s="95"/>
      <c r="W50" s="137"/>
      <c r="X50" s="137"/>
      <c r="Y50" s="137"/>
      <c r="Z50" s="138"/>
      <c r="AB50" s="139"/>
      <c r="AC50" s="137"/>
      <c r="AD50" s="137"/>
      <c r="AE50" s="137"/>
      <c r="AF50" s="137"/>
      <c r="AG50" s="140"/>
      <c r="AI50" s="134">
        <f>SUM(T50+V50+W50+X50+Y50+Z50-AB50-AC50-AD50-AE50-AF50-AG50)</f>
        <v>0</v>
      </c>
      <c r="AK50" s="179"/>
      <c r="AL50" s="142">
        <f>+BA23</f>
        <v>0</v>
      </c>
      <c r="AN50" s="95"/>
      <c r="AO50" s="144"/>
      <c r="AP50" s="144"/>
      <c r="AQ50" s="144"/>
      <c r="AR50" s="145"/>
      <c r="AS50" s="146"/>
      <c r="AT50" s="147"/>
      <c r="AU50" s="144"/>
      <c r="AV50" s="144"/>
      <c r="AW50" s="144"/>
      <c r="AX50" s="144"/>
      <c r="AY50" s="148"/>
      <c r="BA50" s="110">
        <f>SUM(AL50+AN50+AO50+AP50+AQ50+AR50-AT50-AU50-AV50-AW50-AX50-AY50)</f>
        <v>0</v>
      </c>
      <c r="BB50" s="149"/>
      <c r="BC50" s="126" t="str">
        <f>BC23</f>
        <v>NOVILLOS</v>
      </c>
      <c r="BD50" s="127">
        <f>+BS23</f>
        <v>275</v>
      </c>
      <c r="BF50" s="113"/>
      <c r="BG50" s="151"/>
      <c r="BH50" s="151"/>
      <c r="BI50" s="151"/>
      <c r="BJ50" s="152"/>
      <c r="BL50" s="153"/>
      <c r="BM50" s="151"/>
      <c r="BN50" s="151"/>
      <c r="BO50" s="151"/>
      <c r="BP50" s="151"/>
      <c r="BQ50" s="154"/>
      <c r="BS50" s="110">
        <f>SUM(BD50+BF50+BG50+BH50+BI50+BJ50-BL50-BM50-BN50-BO50-BP50-BQ50)</f>
        <v>275</v>
      </c>
      <c r="BT50" s="149"/>
      <c r="BU50" s="126" t="str">
        <f>BU23</f>
        <v>NOVILLOS</v>
      </c>
      <c r="BV50" s="127">
        <f>+CK23</f>
        <v>176</v>
      </c>
      <c r="BX50" s="119"/>
      <c r="BY50" s="156"/>
      <c r="BZ50" s="156"/>
      <c r="CA50" s="156"/>
      <c r="CB50" s="157"/>
      <c r="CD50" s="158"/>
      <c r="CE50" s="156"/>
      <c r="CF50" s="156"/>
      <c r="CG50" s="156"/>
      <c r="CH50" s="156"/>
      <c r="CI50" s="159"/>
      <c r="CK50" s="110">
        <f>SUM(BV50+BX50+BY50+BZ50+CA50+CB50-CD50-CE50-CF50-CG50-CH50-CI50)</f>
        <v>176</v>
      </c>
    </row>
    <row r="51" spans="1:89" x14ac:dyDescent="0.3">
      <c r="A51" s="126" t="str">
        <f>+A24</f>
        <v>CALENTADORES</v>
      </c>
      <c r="B51" s="127">
        <f>+Q24</f>
        <v>0</v>
      </c>
      <c r="D51" s="95"/>
      <c r="E51" s="129"/>
      <c r="F51" s="129"/>
      <c r="G51" s="129"/>
      <c r="H51" s="130"/>
      <c r="I51" s="131"/>
      <c r="J51" s="132"/>
      <c r="K51" s="129"/>
      <c r="L51" s="129"/>
      <c r="M51" s="129"/>
      <c r="N51" s="129"/>
      <c r="O51" s="133"/>
      <c r="Q51" s="134">
        <f>SUM(B51+D51+E51+F51+G51+H51-J51-K51-L51-M51-N51-O51)</f>
        <v>0</v>
      </c>
      <c r="S51" s="126" t="str">
        <f>+S24</f>
        <v>CALENTADORES</v>
      </c>
      <c r="T51" s="135">
        <f>+AI24</f>
        <v>0</v>
      </c>
      <c r="V51" s="95"/>
      <c r="W51" s="137"/>
      <c r="X51" s="137"/>
      <c r="Y51" s="137"/>
      <c r="Z51" s="138"/>
      <c r="AB51" s="139"/>
      <c r="AC51" s="137"/>
      <c r="AD51" s="137"/>
      <c r="AE51" s="137"/>
      <c r="AF51" s="137"/>
      <c r="AG51" s="140"/>
      <c r="AI51" s="134">
        <f>SUM(T51+V51+W51+X51+Y51+Z51-AB51-AC51-AD51-AE51-AF51-AG51)</f>
        <v>0</v>
      </c>
      <c r="AK51" s="179"/>
      <c r="AL51" s="142">
        <f>+BA24</f>
        <v>0</v>
      </c>
      <c r="AN51" s="95"/>
      <c r="AO51" s="144"/>
      <c r="AP51" s="144"/>
      <c r="AQ51" s="144"/>
      <c r="AR51" s="145"/>
      <c r="AS51" s="146"/>
      <c r="AT51" s="147"/>
      <c r="AU51" s="144"/>
      <c r="AV51" s="144"/>
      <c r="AW51" s="144"/>
      <c r="AX51" s="144"/>
      <c r="AY51" s="148"/>
      <c r="BA51" s="110">
        <f>SUM(AL51+AN51+AO51+AP51+AQ51+AR51-AT51-AU51-AV51-AW51-AX51-AY51)</f>
        <v>0</v>
      </c>
      <c r="BB51" s="149"/>
      <c r="BC51" s="126" t="str">
        <f>BC24</f>
        <v>CALENTADORES</v>
      </c>
      <c r="BD51" s="127">
        <f>+BS24</f>
        <v>0</v>
      </c>
      <c r="BF51" s="113"/>
      <c r="BG51" s="151"/>
      <c r="BH51" s="151"/>
      <c r="BI51" s="151"/>
      <c r="BJ51" s="152"/>
      <c r="BL51" s="153"/>
      <c r="BM51" s="151"/>
      <c r="BN51" s="151"/>
      <c r="BO51" s="151"/>
      <c r="BP51" s="151"/>
      <c r="BQ51" s="154"/>
      <c r="BS51" s="110">
        <f>SUM(BD51+BF51+BG51+BH51+BI51+BJ51-BL51-BM51-BN51-BO51-BP51-BQ51)</f>
        <v>0</v>
      </c>
      <c r="BT51" s="149"/>
      <c r="BU51" s="126" t="str">
        <f>BU24</f>
        <v>CALENTADORES</v>
      </c>
      <c r="BV51" s="127">
        <f>+CK24</f>
        <v>0</v>
      </c>
      <c r="BX51" s="119"/>
      <c r="BY51" s="156"/>
      <c r="BZ51" s="156"/>
      <c r="CA51" s="156"/>
      <c r="CB51" s="157"/>
      <c r="CD51" s="158"/>
      <c r="CE51" s="156"/>
      <c r="CF51" s="156"/>
      <c r="CG51" s="156"/>
      <c r="CH51" s="156"/>
      <c r="CI51" s="159"/>
      <c r="CK51" s="110">
        <f>SUM(BV51+BX51+BY51+BZ51+CA51+CB51-CD51-CE51-CF51-CG51-CH51-CI51)</f>
        <v>0</v>
      </c>
    </row>
    <row r="52" spans="1:89" x14ac:dyDescent="0.3">
      <c r="A52" s="126" t="str">
        <f>+A25</f>
        <v>VACAS CUCHILLO</v>
      </c>
      <c r="B52" s="127">
        <f>+Q25</f>
        <v>0</v>
      </c>
      <c r="D52" s="95"/>
      <c r="E52" s="129"/>
      <c r="F52" s="129"/>
      <c r="G52" s="129"/>
      <c r="H52" s="130"/>
      <c r="I52" s="131"/>
      <c r="J52" s="132"/>
      <c r="K52" s="129"/>
      <c r="L52" s="129"/>
      <c r="M52" s="129"/>
      <c r="N52" s="129"/>
      <c r="O52" s="133"/>
      <c r="Q52" s="134">
        <f>SUM(B52+D52+E52+F52+G52+H52-J52-K52-L52-M52-N52-O52)</f>
        <v>0</v>
      </c>
      <c r="S52" s="126" t="str">
        <f>+S25</f>
        <v>VACAS CUCHILLO</v>
      </c>
      <c r="T52" s="135">
        <f>+AI25</f>
        <v>0</v>
      </c>
      <c r="V52" s="95"/>
      <c r="W52" s="137"/>
      <c r="X52" s="137"/>
      <c r="Y52" s="137"/>
      <c r="Z52" s="138"/>
      <c r="AB52" s="139"/>
      <c r="AC52" s="137"/>
      <c r="AD52" s="137"/>
      <c r="AE52" s="137"/>
      <c r="AF52" s="137"/>
      <c r="AG52" s="140"/>
      <c r="AI52" s="134">
        <f>SUM(T52+V52+W52+X52+Y52+Z52-AB52-AC52-AD52-AE52-AF52-AG52)</f>
        <v>0</v>
      </c>
      <c r="AK52" s="179"/>
      <c r="AL52" s="142">
        <f>+BA25</f>
        <v>0</v>
      </c>
      <c r="AN52" s="95"/>
      <c r="AO52" s="144"/>
      <c r="AP52" s="144"/>
      <c r="AQ52" s="144"/>
      <c r="AR52" s="145"/>
      <c r="AS52" s="146"/>
      <c r="AT52" s="147"/>
      <c r="AU52" s="144"/>
      <c r="AV52" s="144"/>
      <c r="AW52" s="144"/>
      <c r="AX52" s="144"/>
      <c r="AY52" s="148"/>
      <c r="BA52" s="110">
        <f>SUM(AL52+AN52+AO52+AP52+AQ52+AR52-AT52-AU52-AV52-AW52-AX52-AY52)</f>
        <v>0</v>
      </c>
      <c r="BB52" s="149"/>
      <c r="BC52" s="126" t="str">
        <f>BC25</f>
        <v>VACAS CUCHILLO</v>
      </c>
      <c r="BD52" s="127">
        <f>+BS25</f>
        <v>0</v>
      </c>
      <c r="BF52" s="113"/>
      <c r="BG52" s="151"/>
      <c r="BH52" s="151"/>
      <c r="BI52" s="151"/>
      <c r="BJ52" s="152"/>
      <c r="BL52" s="153"/>
      <c r="BM52" s="151"/>
      <c r="BN52" s="151"/>
      <c r="BO52" s="151"/>
      <c r="BP52" s="151"/>
      <c r="BQ52" s="154"/>
      <c r="BS52" s="110">
        <f>SUM(BD52+BF52+BG52+BH52+BI52+BJ52-BL52-BM52-BN52-BO52-BP52-BQ52)</f>
        <v>0</v>
      </c>
      <c r="BT52" s="149"/>
      <c r="BU52" s="126" t="str">
        <f>BU25</f>
        <v>VACAS CUCHILLO</v>
      </c>
      <c r="BV52" s="127">
        <f>+CK25</f>
        <v>0</v>
      </c>
      <c r="BX52" s="119"/>
      <c r="BY52" s="156"/>
      <c r="BZ52" s="156"/>
      <c r="CA52" s="156"/>
      <c r="CB52" s="157"/>
      <c r="CD52" s="158"/>
      <c r="CE52" s="156"/>
      <c r="CF52" s="156"/>
      <c r="CG52" s="156"/>
      <c r="CH52" s="156"/>
      <c r="CI52" s="159"/>
      <c r="CK52" s="110">
        <f>SUM(BV52+BX52+BY52+BZ52+CA52+CB52-CD52-CE52-CF52-CG52-CH52-CI52)</f>
        <v>0</v>
      </c>
    </row>
    <row r="53" spans="1:89" ht="15" thickBot="1" x14ac:dyDescent="0.35">
      <c r="A53" s="126" t="str">
        <f>+A26</f>
        <v>NOVILLAS CUCHILLOS</v>
      </c>
      <c r="B53" s="127">
        <f>+Q26</f>
        <v>0</v>
      </c>
      <c r="D53" s="95"/>
      <c r="E53" s="180"/>
      <c r="F53" s="180"/>
      <c r="G53" s="180"/>
      <c r="H53" s="181"/>
      <c r="I53" s="131"/>
      <c r="J53" s="182"/>
      <c r="K53" s="183"/>
      <c r="L53" s="183"/>
      <c r="M53" s="183"/>
      <c r="N53" s="183"/>
      <c r="O53" s="184"/>
      <c r="Q53" s="134">
        <f>SUM(B53+D53+E53+F53+G53+H53-J53-K53-L53-M53-N53-O53)</f>
        <v>0</v>
      </c>
      <c r="S53" s="126" t="str">
        <f>+S26</f>
        <v>NOVILLAS CUCHILLOS</v>
      </c>
      <c r="T53" s="135">
        <f>+AI26</f>
        <v>0</v>
      </c>
      <c r="V53" s="95"/>
      <c r="W53" s="185"/>
      <c r="X53" s="185"/>
      <c r="Y53" s="185"/>
      <c r="Z53" s="186"/>
      <c r="AB53" s="187"/>
      <c r="AC53" s="188"/>
      <c r="AD53" s="188"/>
      <c r="AE53" s="188"/>
      <c r="AF53" s="188"/>
      <c r="AG53" s="189"/>
      <c r="AI53" s="134">
        <f>SUM(T53+V53+W53+X53+Y53+Z53-AB53-AC53-AD53-AE53-AF53-AG53)</f>
        <v>0</v>
      </c>
      <c r="AK53" s="179"/>
      <c r="AL53" s="142">
        <f>+BA26</f>
        <v>0</v>
      </c>
      <c r="AN53" s="95"/>
      <c r="AO53" s="190"/>
      <c r="AP53" s="190"/>
      <c r="AQ53" s="190"/>
      <c r="AR53" s="191"/>
      <c r="AS53" s="146"/>
      <c r="AT53" s="192"/>
      <c r="AU53" s="193"/>
      <c r="AV53" s="193"/>
      <c r="AW53" s="193"/>
      <c r="AX53" s="193"/>
      <c r="AY53" s="194"/>
      <c r="BA53" s="110">
        <f>SUM(AL53+AN53+AO53+AP53+AQ53+AR53-AT53-AU53-AV53-AW53-AX53-AY53)</f>
        <v>0</v>
      </c>
      <c r="BB53" s="149"/>
      <c r="BC53" s="126" t="str">
        <f>BC26</f>
        <v>NOVILLAS CUCHILLOS</v>
      </c>
      <c r="BD53" s="127">
        <f>+BS26</f>
        <v>0</v>
      </c>
      <c r="BF53" s="113"/>
      <c r="BG53" s="151"/>
      <c r="BH53" s="151"/>
      <c r="BI53" s="151"/>
      <c r="BJ53" s="152"/>
      <c r="BL53" s="153"/>
      <c r="BM53" s="151"/>
      <c r="BN53" s="151"/>
      <c r="BO53" s="151"/>
      <c r="BP53" s="151"/>
      <c r="BQ53" s="154"/>
      <c r="BS53" s="110">
        <f>SUM(BD53+BF53+BG53+BH53+BI53+BJ53-BL53-BM53-BN53-BO53-BP53-BQ53)</f>
        <v>0</v>
      </c>
      <c r="BT53" s="149"/>
      <c r="BU53" s="126" t="str">
        <f>BU26</f>
        <v>NOVILLAS CUCHILLOS</v>
      </c>
      <c r="BV53" s="127">
        <f>+CK26</f>
        <v>0</v>
      </c>
      <c r="BX53" s="119"/>
      <c r="BY53" s="156"/>
      <c r="BZ53" s="156"/>
      <c r="CA53" s="156"/>
      <c r="CB53" s="157"/>
      <c r="CD53" s="158"/>
      <c r="CE53" s="156"/>
      <c r="CF53" s="156"/>
      <c r="CG53" s="156"/>
      <c r="CH53" s="156"/>
      <c r="CI53" s="159"/>
      <c r="CK53" s="110">
        <f>SUM(BV53+BX53+BY53+BZ53+CA53+CB53-CD53-CE53-CF53-CG53-CH53-CI53)</f>
        <v>0</v>
      </c>
    </row>
    <row r="54" spans="1:89" x14ac:dyDescent="0.3">
      <c r="A54" s="195" t="s">
        <v>42</v>
      </c>
      <c r="B54" s="196">
        <f>SUM(B35:B53)</f>
        <v>401</v>
      </c>
      <c r="D54" s="197">
        <f>+D35+D36+D37+D38+D39+D40+D42+D43+D44+D45+D46+D47+D48+D50+D51+D52+D53</f>
        <v>0</v>
      </c>
      <c r="E54" s="197">
        <f>+E35+E36+E37+E38+E39+E40+E42+E43+E44+E45+E46+E47+E48+E50+E51+E52+E53</f>
        <v>0</v>
      </c>
      <c r="F54" s="197">
        <f>+F35+F36+F37+F38+F39+F40+F42+F43+F44+F45+F46+F47+F48+F50+F51+F52+F53</f>
        <v>0</v>
      </c>
      <c r="G54" s="197">
        <f>+G35+G36+G37+G38+G39+G40+G42+G43+G44+G45+G46+G47+G48+G50+G51+G52+G53</f>
        <v>0</v>
      </c>
      <c r="H54" s="197">
        <f>+H35+H36+H37+H38+H39+H40+H42+H43+H44+H45+H46+H47+H48+H50+H51+H52+H53</f>
        <v>0</v>
      </c>
      <c r="J54" s="198">
        <f t="shared" ref="J54:O54" si="47">+J35+J36+J37+J38+J39+J40+J42+J43+J44+J45+J46+J47+J48+J50+J51+J52+J53</f>
        <v>0</v>
      </c>
      <c r="K54" s="198">
        <f t="shared" si="47"/>
        <v>1</v>
      </c>
      <c r="L54" s="198">
        <f t="shared" si="47"/>
        <v>0</v>
      </c>
      <c r="M54" s="198">
        <f t="shared" si="47"/>
        <v>0</v>
      </c>
      <c r="N54" s="198">
        <f t="shared" si="47"/>
        <v>0</v>
      </c>
      <c r="O54" s="198">
        <f t="shared" si="47"/>
        <v>0</v>
      </c>
      <c r="Q54" s="134">
        <f>+SUM(B54:H54)-SUM(J54:O54)</f>
        <v>400</v>
      </c>
      <c r="S54" s="195" t="s">
        <v>42</v>
      </c>
      <c r="T54" s="196">
        <f>SUM(T35:T53)</f>
        <v>306</v>
      </c>
      <c r="V54" s="199">
        <f>+V35+V36+V37+V38+V39+V40+V42+V43+V44+V45+V46+V47+V48+V50+V51+V52+V53</f>
        <v>0</v>
      </c>
      <c r="W54" s="199">
        <f>+W35+W36+W37+W38+W39+W40+W42+W43+W44+W45+W46+W47+W48+W50+W51+W52+W53</f>
        <v>0</v>
      </c>
      <c r="X54" s="199">
        <f>+X35+X36+X37+X38+X39+X40+X42+X43+X44+X45+X46+X47+X48+X50+X51+X52+X53</f>
        <v>0</v>
      </c>
      <c r="Y54" s="199">
        <f>+Y35+Y36+Y37+Y38+Y39+Y40+Y42+Y43+Y44+Y45+Y46+Y47+Y48+Y50+Y51+Y52+Y53</f>
        <v>0</v>
      </c>
      <c r="Z54" s="199">
        <f>+Z35+Z36+Z37+Z38+Z39+Z40+Z42+Z43+Z44+Z45+Z46+Z47+Z48+Z50+Z51+Z52+Z53</f>
        <v>0</v>
      </c>
      <c r="AB54" s="200">
        <f t="shared" ref="AB54:AG54" si="48">+AB35+AB36+AB37+AB38+AB39+AB40+AB42+AB43+AB44+AB45+AB46+AB47+AB48+AB50+AB51+AB52+AB53</f>
        <v>0</v>
      </c>
      <c r="AC54" s="200">
        <f t="shared" si="48"/>
        <v>0</v>
      </c>
      <c r="AD54" s="200">
        <f t="shared" si="48"/>
        <v>0</v>
      </c>
      <c r="AE54" s="200">
        <f t="shared" si="48"/>
        <v>0</v>
      </c>
      <c r="AF54" s="200">
        <f t="shared" si="48"/>
        <v>0</v>
      </c>
      <c r="AG54" s="200">
        <f t="shared" si="48"/>
        <v>0</v>
      </c>
      <c r="AI54" s="134">
        <f>+SUM(T54:Z54)-SUM(AB54:AG54)</f>
        <v>306</v>
      </c>
      <c r="AK54" s="62" t="s">
        <v>42</v>
      </c>
      <c r="AL54" s="201">
        <f>SUM(AL35:AL53)</f>
        <v>28</v>
      </c>
      <c r="AN54" s="201">
        <f>+AN35+AN36+AN37+AN38+AN39+AN40+AN42+AN43+AN44+AN45+AN46+AN47+AN48+AN50+AN51+AN52+AN53</f>
        <v>0</v>
      </c>
      <c r="AO54" s="201">
        <f>+AO35+AO36+AO37+AO38+AO39+AO40+AO42+AO43+AO44+AO45+AO46+AO47+AO48+AO50+AO51+AO52+AO53</f>
        <v>0</v>
      </c>
      <c r="AP54" s="201">
        <f>+AP35+AP36+AP37+AP38+AP39+AP40+AP42+AP43+AP44+AP45+AP46+AP47+AP48+AP50+AP51+AP52+AP53</f>
        <v>0</v>
      </c>
      <c r="AQ54" s="201">
        <f>+AQ35+AQ36+AQ37+AQ38+AQ39+AQ40+AQ42+AQ43+AQ44+AQ45+AQ46+AQ47+AQ48+AQ50+AQ51+AQ52+AQ53</f>
        <v>0</v>
      </c>
      <c r="AR54" s="201">
        <f>+AR35+AR36+AR37+AR38+AR39+AR40+AR42+AR43+AR44+AR45+AR46+AR47+AR48+AR50+AR51+AR52+AR53</f>
        <v>0</v>
      </c>
      <c r="AT54" s="201">
        <f t="shared" ref="AT54:AY54" si="49">+AT35+AT36+AT37+AT38+AT39+AT40+AT42+AT43+AT44+AT45+AT46+AT47+AT48+AT50+AT51+AT52+AT53</f>
        <v>0</v>
      </c>
      <c r="AU54" s="201">
        <f t="shared" si="49"/>
        <v>0</v>
      </c>
      <c r="AV54" s="201">
        <f t="shared" si="49"/>
        <v>0</v>
      </c>
      <c r="AW54" s="201">
        <f t="shared" si="49"/>
        <v>0</v>
      </c>
      <c r="AX54" s="201">
        <f t="shared" si="49"/>
        <v>0</v>
      </c>
      <c r="AY54" s="201">
        <f t="shared" si="49"/>
        <v>0</v>
      </c>
      <c r="BA54" s="110">
        <f>+SUM(AL54:AR54)-SUM(AT54:AY54)</f>
        <v>28</v>
      </c>
      <c r="BB54" s="149"/>
      <c r="BC54" s="62" t="s">
        <v>42</v>
      </c>
      <c r="BD54" s="201">
        <f>SUM(BD35:BD53)</f>
        <v>275</v>
      </c>
      <c r="BF54" s="201">
        <f>+BF35+BF36+BF37+BF38+BF39+BF40+BF42+BF43+BF44+BF45+BF46+BF47+BF48+BF50+BF51+BF52+BF53</f>
        <v>0</v>
      </c>
      <c r="BG54" s="201">
        <f>+BG35+BG36+BG37+BG38+BG39+BG40+BG42+BG43+BG44+BG45+BG46+BG47+BG48+BG50+BG51+BG52+BG53</f>
        <v>0</v>
      </c>
      <c r="BH54" s="201">
        <f>+BH35+BH36+BH37+BH38+BH39+BH40+BH42+BH43+BH44+BH45+BH46+BH47+BH48+BH50+BH51+BH52+BH53</f>
        <v>0</v>
      </c>
      <c r="BI54" s="201">
        <f>+BI35+BI36+BI37+BI38+BI39+BI40+BI42+BI43+BI44+BI45+BI46+BI47+BI48+BI50+BI51+BI52+BI53</f>
        <v>0</v>
      </c>
      <c r="BJ54" s="201">
        <f>+BJ35+BJ36+BJ37+BJ38+BJ39+BJ40+BJ42+BJ43+BJ44+BJ45+BJ46+BJ47+BJ48+BJ50+BJ51+BJ52+BJ53</f>
        <v>0</v>
      </c>
      <c r="BL54" s="201">
        <f t="shared" ref="BL54:BQ54" si="50">+BL35+BL36+BL37+BL38+BL39+BL40+BL42+BL43+BL44+BL45+BL46+BL47+BL48+BL50+BL51+BL52+BL53</f>
        <v>0</v>
      </c>
      <c r="BM54" s="201">
        <f t="shared" si="50"/>
        <v>0</v>
      </c>
      <c r="BN54" s="201">
        <f t="shared" si="50"/>
        <v>0</v>
      </c>
      <c r="BO54" s="201">
        <f t="shared" si="50"/>
        <v>0</v>
      </c>
      <c r="BP54" s="201">
        <f t="shared" si="50"/>
        <v>0</v>
      </c>
      <c r="BQ54" s="201">
        <f t="shared" si="50"/>
        <v>0</v>
      </c>
      <c r="BS54" s="110">
        <f>+SUM(BD54:BJ54)-SUM(BL54:BQ54)</f>
        <v>275</v>
      </c>
      <c r="BT54" s="149"/>
      <c r="BU54" s="62" t="s">
        <v>42</v>
      </c>
      <c r="BV54" s="201">
        <f>SUM(BV35:BV53)</f>
        <v>178</v>
      </c>
      <c r="BX54" s="201">
        <f>+BX35+BX36+BX37+BX38+BX39+BX40+BX42+BX43+BX44+BX45+BX46+BX47+BX48+BX50+BX51+BX52+BX53</f>
        <v>0</v>
      </c>
      <c r="BY54" s="201">
        <f>+BY35+BY36+BY37+BY38+BY39+BY40+BY42+BY43+BY44+BY45+BY46+BY47+BY48+BY50+BY51+BY52+BY53</f>
        <v>0</v>
      </c>
      <c r="BZ54" s="201">
        <f>+BZ35+BZ36+BZ37+BZ38+BZ39+BZ40+BZ42+BZ43+BZ44+BZ45+BZ46+BZ47+BZ48+BZ50+BZ51+BZ52+BZ53</f>
        <v>0</v>
      </c>
      <c r="CA54" s="201">
        <f>+CA35+CA36+CA37+CA38+CA39+CA40+CA42+CA43+CA44+CA45+CA46+CA47+CA48+CA50+CA51+CA52+CA53</f>
        <v>0</v>
      </c>
      <c r="CB54" s="201">
        <f>+CB35+CB36+CB37+CB38+CB39+CB40+CB42+CB43+CB44+CB45+CB46+CB47+CB48+CB50+CB51+CB52+CB53</f>
        <v>0</v>
      </c>
      <c r="CD54" s="201">
        <f t="shared" ref="CD54:CI54" si="51">+CD35+CD36+CD37+CD38+CD39+CD40+CD42+CD43+CD44+CD45+CD46+CD47+CD48+CD50+CD51+CD52+CD53</f>
        <v>0</v>
      </c>
      <c r="CE54" s="201">
        <f t="shared" si="51"/>
        <v>0</v>
      </c>
      <c r="CF54" s="201">
        <f t="shared" si="51"/>
        <v>0</v>
      </c>
      <c r="CG54" s="201">
        <f t="shared" si="51"/>
        <v>0</v>
      </c>
      <c r="CH54" s="201">
        <f t="shared" si="51"/>
        <v>0</v>
      </c>
      <c r="CI54" s="201">
        <f t="shared" si="51"/>
        <v>0</v>
      </c>
      <c r="CK54" s="110">
        <f>+SUM(BV54:CB54)-SUM(CD54:CI54)</f>
        <v>178</v>
      </c>
    </row>
    <row r="55" spans="1:89" s="13" customFormat="1" x14ac:dyDescent="0.3">
      <c r="A55" s="12"/>
      <c r="Q55" s="14"/>
      <c r="S55" s="12"/>
      <c r="AI55" s="14" t="e">
        <f>#REF!-AI54</f>
        <v>#REF!</v>
      </c>
      <c r="AK55" s="15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7">
        <f>BB54-BA54</f>
        <v>-28</v>
      </c>
      <c r="BB55" s="14"/>
      <c r="BC55" s="15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7">
        <f>BT54-BS54</f>
        <v>-275</v>
      </c>
      <c r="BT55" s="14"/>
      <c r="BU55" s="15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7">
        <f>CL54-CK54</f>
        <v>-178</v>
      </c>
    </row>
    <row r="56" spans="1:89" s="203" customFormat="1" ht="15.6" x14ac:dyDescent="0.3">
      <c r="A56" s="202" t="str">
        <f>+A29</f>
        <v>finca 1</v>
      </c>
      <c r="S56" s="202" t="str">
        <f>+S29</f>
        <v>finca 2</v>
      </c>
      <c r="AK56" s="204" t="str">
        <f>+AK29</f>
        <v>bestias</v>
      </c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C56" s="204" t="str">
        <f>+BC29</f>
        <v>finca 3</v>
      </c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U56" s="204" t="str">
        <f>+BU29</f>
        <v>finca 4</v>
      </c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</row>
    <row r="57" spans="1:89" s="206" customFormat="1" ht="18" thickBot="1" x14ac:dyDescent="0.35">
      <c r="A57" s="18">
        <f>+A30+1</f>
        <v>43468</v>
      </c>
      <c r="B57" s="205"/>
      <c r="C57" s="205"/>
      <c r="D57" s="205"/>
      <c r="S57" s="207">
        <f>+S31+1</f>
        <v>43468</v>
      </c>
      <c r="T57" s="205"/>
      <c r="U57" s="205"/>
      <c r="V57" s="205"/>
      <c r="AK57" s="208">
        <f>+AK31+1</f>
        <v>43468</v>
      </c>
      <c r="AL57" s="209"/>
      <c r="AM57" s="209"/>
      <c r="AN57" s="209"/>
      <c r="AO57" s="210"/>
      <c r="AP57" s="210"/>
      <c r="AQ57" s="210"/>
      <c r="AR57" s="210"/>
      <c r="AS57" s="210"/>
      <c r="AT57" s="210"/>
      <c r="AU57" s="210"/>
      <c r="AV57" s="210"/>
      <c r="AW57" s="210"/>
      <c r="AX57" s="210"/>
      <c r="AY57" s="210"/>
      <c r="AZ57" s="210"/>
      <c r="BA57" s="210"/>
      <c r="BC57" s="208">
        <f>+BC31+1</f>
        <v>43468</v>
      </c>
      <c r="BD57" s="209"/>
      <c r="BE57" s="209"/>
      <c r="BF57" s="209"/>
      <c r="BG57" s="210"/>
      <c r="BH57" s="210"/>
      <c r="BI57" s="210"/>
      <c r="BJ57" s="210"/>
      <c r="BK57" s="210"/>
      <c r="BL57" s="210"/>
      <c r="BM57" s="210"/>
      <c r="BN57" s="210"/>
      <c r="BO57" s="210"/>
      <c r="BP57" s="210"/>
      <c r="BQ57" s="210"/>
      <c r="BR57" s="210"/>
      <c r="BS57" s="210"/>
      <c r="BU57" s="208">
        <f>+BU31+1</f>
        <v>43468</v>
      </c>
      <c r="BV57" s="209"/>
      <c r="BW57" s="209"/>
      <c r="BX57" s="209"/>
      <c r="BY57" s="210"/>
      <c r="BZ57" s="210"/>
      <c r="CA57" s="210"/>
      <c r="CB57" s="210"/>
      <c r="CC57" s="210"/>
      <c r="CD57" s="210"/>
      <c r="CE57" s="210"/>
      <c r="CF57" s="210"/>
      <c r="CG57" s="210"/>
      <c r="CH57" s="210"/>
      <c r="CI57" s="210"/>
      <c r="CJ57" s="210"/>
      <c r="CK57" s="210"/>
    </row>
    <row r="58" spans="1:89" ht="18" thickBot="1" x14ac:dyDescent="0.35">
      <c r="A58" s="27">
        <f>+A57</f>
        <v>43468</v>
      </c>
      <c r="D58" s="28" t="s">
        <v>5</v>
      </c>
      <c r="E58" s="29"/>
      <c r="F58" s="29"/>
      <c r="G58" s="29"/>
      <c r="H58" s="30"/>
      <c r="I58" s="21"/>
      <c r="J58" s="31" t="s">
        <v>6</v>
      </c>
      <c r="K58" s="32"/>
      <c r="L58" s="32"/>
      <c r="M58" s="32"/>
      <c r="N58" s="32"/>
      <c r="O58" s="33"/>
      <c r="S58" s="27">
        <f>+S57</f>
        <v>43468</v>
      </c>
      <c r="V58" s="34" t="s">
        <v>5</v>
      </c>
      <c r="W58" s="35"/>
      <c r="X58" s="35"/>
      <c r="Y58" s="35"/>
      <c r="Z58" s="36"/>
      <c r="AA58" s="23"/>
      <c r="AB58" s="37" t="s">
        <v>6</v>
      </c>
      <c r="AC58" s="38"/>
      <c r="AD58" s="38"/>
      <c r="AE58" s="38"/>
      <c r="AF58" s="38"/>
      <c r="AG58" s="39"/>
      <c r="AK58" s="40">
        <f>+AK57</f>
        <v>43468</v>
      </c>
      <c r="AN58" s="41" t="s">
        <v>5</v>
      </c>
      <c r="AO58" s="42"/>
      <c r="AP58" s="42"/>
      <c r="AQ58" s="42"/>
      <c r="AR58" s="43"/>
      <c r="AT58" s="44" t="s">
        <v>6</v>
      </c>
      <c r="AU58" s="45"/>
      <c r="AV58" s="45"/>
      <c r="AW58" s="45"/>
      <c r="AX58" s="45"/>
      <c r="AY58" s="46"/>
      <c r="BC58" s="40">
        <f>+BC57</f>
        <v>43468</v>
      </c>
      <c r="BF58" s="41" t="s">
        <v>5</v>
      </c>
      <c r="BG58" s="42"/>
      <c r="BH58" s="42"/>
      <c r="BI58" s="42"/>
      <c r="BJ58" s="43"/>
      <c r="BL58" s="44" t="s">
        <v>6</v>
      </c>
      <c r="BM58" s="45"/>
      <c r="BN58" s="45"/>
      <c r="BO58" s="45"/>
      <c r="BP58" s="45"/>
      <c r="BQ58" s="46"/>
      <c r="BU58" s="40">
        <f>+BU57</f>
        <v>43468</v>
      </c>
      <c r="BX58" s="41" t="s">
        <v>5</v>
      </c>
      <c r="BY58" s="42"/>
      <c r="BZ58" s="42"/>
      <c r="CA58" s="42"/>
      <c r="CB58" s="43"/>
      <c r="CD58" s="44" t="s">
        <v>6</v>
      </c>
      <c r="CE58" s="45"/>
      <c r="CF58" s="45"/>
      <c r="CG58" s="45"/>
      <c r="CH58" s="45"/>
      <c r="CI58" s="46"/>
    </row>
    <row r="59" spans="1:89" ht="12.75" customHeight="1" x14ac:dyDescent="0.3">
      <c r="A59" s="47" t="s">
        <v>7</v>
      </c>
      <c r="B59" s="48" t="s">
        <v>8</v>
      </c>
      <c r="D59" s="49" t="s">
        <v>9</v>
      </c>
      <c r="E59" s="50" t="s">
        <v>10</v>
      </c>
      <c r="F59" s="50" t="s">
        <v>11</v>
      </c>
      <c r="G59" s="50" t="s">
        <v>12</v>
      </c>
      <c r="H59" s="51" t="s">
        <v>13</v>
      </c>
      <c r="I59" s="21"/>
      <c r="J59" s="52" t="s">
        <v>14</v>
      </c>
      <c r="K59" s="53" t="s">
        <v>15</v>
      </c>
      <c r="L59" s="53" t="s">
        <v>16</v>
      </c>
      <c r="M59" s="53" t="s">
        <v>10</v>
      </c>
      <c r="N59" s="53" t="s">
        <v>12</v>
      </c>
      <c r="O59" s="54" t="s">
        <v>13</v>
      </c>
      <c r="Q59" s="55" t="s">
        <v>17</v>
      </c>
      <c r="S59" s="47" t="s">
        <v>7</v>
      </c>
      <c r="T59" s="48" t="s">
        <v>8</v>
      </c>
      <c r="V59" s="56" t="s">
        <v>9</v>
      </c>
      <c r="W59" s="57" t="s">
        <v>10</v>
      </c>
      <c r="X59" s="57" t="s">
        <v>11</v>
      </c>
      <c r="Y59" s="57" t="s">
        <v>12</v>
      </c>
      <c r="Z59" s="58" t="s">
        <v>13</v>
      </c>
      <c r="AA59" s="23"/>
      <c r="AB59" s="59" t="s">
        <v>14</v>
      </c>
      <c r="AC59" s="60" t="s">
        <v>15</v>
      </c>
      <c r="AD59" s="60" t="s">
        <v>16</v>
      </c>
      <c r="AE59" s="60" t="s">
        <v>10</v>
      </c>
      <c r="AF59" s="60" t="s">
        <v>12</v>
      </c>
      <c r="AG59" s="61" t="s">
        <v>13</v>
      </c>
      <c r="AI59" s="55" t="s">
        <v>17</v>
      </c>
      <c r="AK59" s="62" t="s">
        <v>7</v>
      </c>
      <c r="AL59" s="63" t="s">
        <v>8</v>
      </c>
      <c r="AN59" s="64" t="s">
        <v>9</v>
      </c>
      <c r="AO59" s="65" t="s">
        <v>10</v>
      </c>
      <c r="AP59" s="65" t="s">
        <v>11</v>
      </c>
      <c r="AQ59" s="65" t="s">
        <v>12</v>
      </c>
      <c r="AR59" s="66" t="s">
        <v>13</v>
      </c>
      <c r="AT59" s="67" t="s">
        <v>14</v>
      </c>
      <c r="AU59" s="68" t="s">
        <v>15</v>
      </c>
      <c r="AV59" s="68" t="s">
        <v>16</v>
      </c>
      <c r="AW59" s="68" t="s">
        <v>10</v>
      </c>
      <c r="AX59" s="68" t="s">
        <v>12</v>
      </c>
      <c r="AY59" s="69" t="s">
        <v>13</v>
      </c>
      <c r="BA59" s="70" t="s">
        <v>17</v>
      </c>
      <c r="BB59" s="71"/>
      <c r="BC59" s="47" t="s">
        <v>7</v>
      </c>
      <c r="BD59" s="48" t="s">
        <v>8</v>
      </c>
      <c r="BF59" s="64" t="s">
        <v>9</v>
      </c>
      <c r="BG59" s="65" t="s">
        <v>10</v>
      </c>
      <c r="BH59" s="65" t="s">
        <v>11</v>
      </c>
      <c r="BI59" s="65" t="s">
        <v>12</v>
      </c>
      <c r="BJ59" s="66" t="s">
        <v>13</v>
      </c>
      <c r="BL59" s="67" t="s">
        <v>14</v>
      </c>
      <c r="BM59" s="68" t="s">
        <v>15</v>
      </c>
      <c r="BN59" s="68" t="s">
        <v>16</v>
      </c>
      <c r="BO59" s="68" t="s">
        <v>10</v>
      </c>
      <c r="BP59" s="68" t="s">
        <v>12</v>
      </c>
      <c r="BQ59" s="69" t="s">
        <v>13</v>
      </c>
      <c r="BS59" s="70" t="s">
        <v>17</v>
      </c>
      <c r="BT59" s="71"/>
      <c r="BU59" s="47" t="s">
        <v>7</v>
      </c>
      <c r="BV59" s="48" t="s">
        <v>8</v>
      </c>
      <c r="BX59" s="64" t="s">
        <v>9</v>
      </c>
      <c r="BY59" s="65" t="s">
        <v>10</v>
      </c>
      <c r="BZ59" s="65" t="s">
        <v>11</v>
      </c>
      <c r="CA59" s="65" t="s">
        <v>12</v>
      </c>
      <c r="CB59" s="66" t="s">
        <v>13</v>
      </c>
      <c r="CD59" s="67" t="s">
        <v>14</v>
      </c>
      <c r="CE59" s="68" t="s">
        <v>15</v>
      </c>
      <c r="CF59" s="68" t="s">
        <v>16</v>
      </c>
      <c r="CG59" s="68" t="s">
        <v>10</v>
      </c>
      <c r="CH59" s="68" t="s">
        <v>12</v>
      </c>
      <c r="CI59" s="69" t="s">
        <v>13</v>
      </c>
      <c r="CK59" s="70" t="s">
        <v>17</v>
      </c>
    </row>
    <row r="60" spans="1:89" x14ac:dyDescent="0.3">
      <c r="A60" s="72"/>
      <c r="B60" s="73"/>
      <c r="D60" s="74"/>
      <c r="E60" s="75"/>
      <c r="F60" s="75"/>
      <c r="G60" s="75"/>
      <c r="H60" s="76"/>
      <c r="I60" s="21"/>
      <c r="J60" s="77"/>
      <c r="K60" s="78"/>
      <c r="L60" s="78"/>
      <c r="M60" s="78"/>
      <c r="N60" s="78"/>
      <c r="O60" s="79"/>
      <c r="Q60" s="55"/>
      <c r="S60" s="72"/>
      <c r="T60" s="73"/>
      <c r="V60" s="80"/>
      <c r="W60" s="81"/>
      <c r="X60" s="81"/>
      <c r="Y60" s="81"/>
      <c r="Z60" s="82"/>
      <c r="AA60" s="23"/>
      <c r="AB60" s="83"/>
      <c r="AC60" s="84"/>
      <c r="AD60" s="84"/>
      <c r="AE60" s="84"/>
      <c r="AF60" s="84"/>
      <c r="AG60" s="85"/>
      <c r="AI60" s="55"/>
      <c r="AK60" s="86"/>
      <c r="AL60" s="87"/>
      <c r="AN60" s="88"/>
      <c r="AO60" s="89"/>
      <c r="AP60" s="89"/>
      <c r="AQ60" s="89"/>
      <c r="AR60" s="90"/>
      <c r="AT60" s="91"/>
      <c r="AU60" s="89"/>
      <c r="AV60" s="89"/>
      <c r="AW60" s="89"/>
      <c r="AX60" s="89"/>
      <c r="AY60" s="92"/>
      <c r="BA60" s="70"/>
      <c r="BB60" s="71"/>
      <c r="BC60" s="72"/>
      <c r="BD60" s="73"/>
      <c r="BF60" s="88"/>
      <c r="BG60" s="89"/>
      <c r="BH60" s="89"/>
      <c r="BI60" s="89"/>
      <c r="BJ60" s="90"/>
      <c r="BL60" s="91"/>
      <c r="BM60" s="89"/>
      <c r="BN60" s="89"/>
      <c r="BO60" s="89"/>
      <c r="BP60" s="89"/>
      <c r="BQ60" s="92"/>
      <c r="BS60" s="70"/>
      <c r="BT60" s="71"/>
      <c r="BU60" s="72"/>
      <c r="BV60" s="73"/>
      <c r="BX60" s="88"/>
      <c r="BY60" s="89"/>
      <c r="BZ60" s="89"/>
      <c r="CA60" s="89"/>
      <c r="CB60" s="90"/>
      <c r="CD60" s="91"/>
      <c r="CE60" s="89"/>
      <c r="CF60" s="89"/>
      <c r="CG60" s="89"/>
      <c r="CH60" s="89"/>
      <c r="CI60" s="92"/>
      <c r="CK60" s="70"/>
    </row>
    <row r="61" spans="1:89" s="125" customFormat="1" x14ac:dyDescent="0.3">
      <c r="A61" s="93" t="s">
        <v>19</v>
      </c>
      <c r="B61" s="94"/>
      <c r="C61"/>
      <c r="D61" s="95"/>
      <c r="E61" s="96"/>
      <c r="F61" s="96"/>
      <c r="G61" s="96"/>
      <c r="H61" s="97"/>
      <c r="I61"/>
      <c r="J61" s="98"/>
      <c r="K61" s="99"/>
      <c r="L61" s="99"/>
      <c r="M61" s="99"/>
      <c r="N61" s="99"/>
      <c r="O61" s="100"/>
      <c r="P61"/>
      <c r="Q61" s="101"/>
      <c r="R61"/>
      <c r="S61" s="93" t="s">
        <v>19</v>
      </c>
      <c r="T61" s="94"/>
      <c r="U61"/>
      <c r="V61" s="95"/>
      <c r="W61" s="96"/>
      <c r="X61" s="96"/>
      <c r="Y61" s="96"/>
      <c r="Z61" s="97"/>
      <c r="AA61"/>
      <c r="AB61" s="98"/>
      <c r="AC61" s="99"/>
      <c r="AD61" s="99"/>
      <c r="AE61" s="99"/>
      <c r="AF61" s="99"/>
      <c r="AG61" s="100"/>
      <c r="AH61"/>
      <c r="AI61" s="101"/>
      <c r="AJ61"/>
      <c r="AK61" s="102" t="s">
        <v>20</v>
      </c>
      <c r="AL61" s="103"/>
      <c r="AM61" s="26"/>
      <c r="AN61" s="104"/>
      <c r="AO61" s="105"/>
      <c r="AP61" s="105"/>
      <c r="AQ61" s="105"/>
      <c r="AR61" s="106"/>
      <c r="AS61" s="107"/>
      <c r="AT61" s="108"/>
      <c r="AU61" s="105"/>
      <c r="AV61" s="105"/>
      <c r="AW61" s="105"/>
      <c r="AX61" s="105"/>
      <c r="AY61" s="109"/>
      <c r="AZ61" s="26"/>
      <c r="BA61" s="110"/>
      <c r="BB61" s="111"/>
      <c r="BC61" s="93" t="str">
        <f t="shared" ref="BC61:BC80" si="52">BC34</f>
        <v>GAN.CRIANZA</v>
      </c>
      <c r="BD61" s="94"/>
      <c r="BE61" s="112"/>
      <c r="BF61" s="113"/>
      <c r="BG61" s="114"/>
      <c r="BH61" s="114"/>
      <c r="BI61" s="114"/>
      <c r="BJ61" s="115"/>
      <c r="BK61" s="112"/>
      <c r="BL61" s="116"/>
      <c r="BM61" s="114"/>
      <c r="BN61" s="114"/>
      <c r="BO61" s="114"/>
      <c r="BP61" s="114"/>
      <c r="BQ61" s="117"/>
      <c r="BR61" s="26"/>
      <c r="BS61" s="118"/>
      <c r="BT61" s="111"/>
      <c r="BU61" s="93" t="str">
        <f t="shared" ref="BU61:BU80" si="53">BU34</f>
        <v>GAN.CRIANZA</v>
      </c>
      <c r="BV61" s="94"/>
      <c r="BW61" s="112"/>
      <c r="BX61" s="119"/>
      <c r="BY61" s="120"/>
      <c r="BZ61" s="120"/>
      <c r="CA61" s="120"/>
      <c r="CB61" s="121"/>
      <c r="CC61" s="112"/>
      <c r="CD61" s="122"/>
      <c r="CE61" s="120"/>
      <c r="CF61" s="120"/>
      <c r="CG61" s="120"/>
      <c r="CH61" s="120"/>
      <c r="CI61" s="123"/>
      <c r="CJ61" s="26"/>
      <c r="CK61" s="124"/>
    </row>
    <row r="62" spans="1:89" x14ac:dyDescent="0.3">
      <c r="A62" s="126" t="str">
        <f t="shared" ref="A62:A67" si="54">+A35</f>
        <v xml:space="preserve">BECERRAS </v>
      </c>
      <c r="B62" s="127">
        <f t="shared" ref="B62:B67" si="55">+Q35</f>
        <v>0</v>
      </c>
      <c r="D62" s="128"/>
      <c r="E62" s="129"/>
      <c r="F62" s="129"/>
      <c r="G62" s="129"/>
      <c r="H62" s="130"/>
      <c r="I62" s="131"/>
      <c r="J62" s="132"/>
      <c r="K62" s="129"/>
      <c r="L62" s="129"/>
      <c r="M62" s="129"/>
      <c r="N62" s="129"/>
      <c r="O62" s="133"/>
      <c r="Q62" s="134">
        <f t="shared" ref="Q62:Q67" si="56">SUM(B62+D62+E62+F62+G62+H62-J62-K62-L62-M62-N62-O62)</f>
        <v>0</v>
      </c>
      <c r="S62" s="126" t="str">
        <f t="shared" ref="S62:S67" si="57">+S35</f>
        <v xml:space="preserve">BECERRAS </v>
      </c>
      <c r="T62" s="135">
        <f t="shared" ref="T62:T67" si="58">+AI35</f>
        <v>69</v>
      </c>
      <c r="V62" s="136"/>
      <c r="W62" s="137"/>
      <c r="X62" s="137"/>
      <c r="Y62" s="137"/>
      <c r="Z62" s="138"/>
      <c r="AB62" s="139"/>
      <c r="AC62" s="137"/>
      <c r="AD62" s="137"/>
      <c r="AE62" s="137"/>
      <c r="AF62" s="137"/>
      <c r="AG62" s="140"/>
      <c r="AI62" s="134">
        <f t="shared" ref="AI62:AI67" si="59">SUM(T62+V62+W62+X62+Y62+Z62-AB62-AC62-AD62-AE62-AF62-AG62)</f>
        <v>69</v>
      </c>
      <c r="AK62" s="141" t="str">
        <f t="shared" ref="AK62:AK67" si="60">AK35</f>
        <v>POTRO HEMBRA</v>
      </c>
      <c r="AL62" s="142">
        <f t="shared" ref="AL62:AL67" si="61">+BA35</f>
        <v>4</v>
      </c>
      <c r="AN62" s="143"/>
      <c r="AO62" s="144"/>
      <c r="AP62" s="144"/>
      <c r="AQ62" s="144"/>
      <c r="AR62" s="145"/>
      <c r="AS62" s="146"/>
      <c r="AT62" s="147"/>
      <c r="AU62" s="144"/>
      <c r="AV62" s="144"/>
      <c r="AW62" s="144"/>
      <c r="AX62" s="144"/>
      <c r="AY62" s="148"/>
      <c r="BA62" s="110">
        <f t="shared" ref="BA62:BA67" si="62">SUM(AL62+AN62+AO62+AP62+AQ62+AR62-AT62-AU62-AV62-AW62-AX62-AY62)</f>
        <v>4</v>
      </c>
      <c r="BB62" s="149"/>
      <c r="BC62" s="126" t="str">
        <f t="shared" si="52"/>
        <v xml:space="preserve">BECERRAS </v>
      </c>
      <c r="BD62" s="127">
        <f t="shared" ref="BD62:BD67" si="63">+BS35</f>
        <v>0</v>
      </c>
      <c r="BF62" s="150"/>
      <c r="BG62" s="151"/>
      <c r="BH62" s="151"/>
      <c r="BI62" s="151"/>
      <c r="BJ62" s="152"/>
      <c r="BL62" s="153"/>
      <c r="BM62" s="151"/>
      <c r="BN62" s="151"/>
      <c r="BO62" s="151"/>
      <c r="BP62" s="151"/>
      <c r="BQ62" s="154"/>
      <c r="BS62" s="110">
        <f t="shared" ref="BS62:BS67" si="64">SUM(BD62+BF62+BG62+BH62+BI62+BJ62-BL62-BM62-BN62-BO62-BP62-BQ62)</f>
        <v>0</v>
      </c>
      <c r="BT62" s="149"/>
      <c r="BU62" s="126" t="str">
        <f t="shared" si="53"/>
        <v xml:space="preserve">BECERRAS </v>
      </c>
      <c r="BV62" s="127">
        <f t="shared" ref="BV62:BV67" si="65">+CK35</f>
        <v>0</v>
      </c>
      <c r="BX62" s="155"/>
      <c r="BY62" s="156"/>
      <c r="BZ62" s="156"/>
      <c r="CA62" s="156"/>
      <c r="CB62" s="157"/>
      <c r="CD62" s="158"/>
      <c r="CE62" s="156"/>
      <c r="CF62" s="156"/>
      <c r="CG62" s="156"/>
      <c r="CH62" s="156"/>
      <c r="CI62" s="159"/>
      <c r="CK62" s="110">
        <f t="shared" ref="CK62:CK67" si="66">SUM(BV62+BX62+BY62+BZ62+CA62+CB62-CD62-CE62-CF62-CG62-CH62-CI62)</f>
        <v>0</v>
      </c>
    </row>
    <row r="63" spans="1:89" x14ac:dyDescent="0.3">
      <c r="A63" s="126" t="str">
        <f t="shared" si="54"/>
        <v>BECERROS</v>
      </c>
      <c r="B63" s="127">
        <f t="shared" si="55"/>
        <v>0</v>
      </c>
      <c r="D63" s="128"/>
      <c r="E63" s="129"/>
      <c r="F63" s="129"/>
      <c r="G63" s="129"/>
      <c r="H63" s="130"/>
      <c r="I63" s="131"/>
      <c r="J63" s="132"/>
      <c r="K63" s="129"/>
      <c r="L63" s="129"/>
      <c r="M63" s="129"/>
      <c r="N63" s="129"/>
      <c r="O63" s="133"/>
      <c r="Q63" s="134">
        <f t="shared" si="56"/>
        <v>0</v>
      </c>
      <c r="S63" s="126" t="str">
        <f t="shared" si="57"/>
        <v>BECERROS</v>
      </c>
      <c r="T63" s="135">
        <f t="shared" si="58"/>
        <v>58</v>
      </c>
      <c r="V63" s="136">
        <v>1</v>
      </c>
      <c r="W63" s="137"/>
      <c r="X63" s="137"/>
      <c r="Y63" s="137"/>
      <c r="Z63" s="138"/>
      <c r="AB63" s="139"/>
      <c r="AC63" s="137"/>
      <c r="AD63" s="137"/>
      <c r="AE63" s="137"/>
      <c r="AF63" s="137"/>
      <c r="AG63" s="140"/>
      <c r="AI63" s="134">
        <f t="shared" si="59"/>
        <v>59</v>
      </c>
      <c r="AK63" s="141" t="str">
        <f t="shared" si="60"/>
        <v>POTRO MACHO</v>
      </c>
      <c r="AL63" s="142">
        <f t="shared" si="61"/>
        <v>6</v>
      </c>
      <c r="AN63" s="143"/>
      <c r="AO63" s="144"/>
      <c r="AP63" s="144"/>
      <c r="AQ63" s="144"/>
      <c r="AR63" s="145"/>
      <c r="AS63" s="146"/>
      <c r="AT63" s="147"/>
      <c r="AU63" s="144"/>
      <c r="AV63" s="144"/>
      <c r="AW63" s="144"/>
      <c r="AX63" s="144"/>
      <c r="AY63" s="148"/>
      <c r="BA63" s="110">
        <f t="shared" si="62"/>
        <v>6</v>
      </c>
      <c r="BB63" s="149"/>
      <c r="BC63" s="126" t="str">
        <f t="shared" si="52"/>
        <v>BECERROS</v>
      </c>
      <c r="BD63" s="127">
        <f t="shared" si="63"/>
        <v>0</v>
      </c>
      <c r="BF63" s="150"/>
      <c r="BG63" s="151"/>
      <c r="BH63" s="151"/>
      <c r="BI63" s="151"/>
      <c r="BJ63" s="152"/>
      <c r="BL63" s="153"/>
      <c r="BM63" s="151"/>
      <c r="BN63" s="151"/>
      <c r="BO63" s="151"/>
      <c r="BP63" s="151"/>
      <c r="BQ63" s="154"/>
      <c r="BS63" s="110">
        <f t="shared" si="64"/>
        <v>0</v>
      </c>
      <c r="BT63" s="149"/>
      <c r="BU63" s="126" t="str">
        <f t="shared" si="53"/>
        <v>BECERROS</v>
      </c>
      <c r="BV63" s="127">
        <f t="shared" si="65"/>
        <v>0</v>
      </c>
      <c r="BX63" s="155"/>
      <c r="BY63" s="156"/>
      <c r="BZ63" s="156"/>
      <c r="CA63" s="156"/>
      <c r="CB63" s="157"/>
      <c r="CD63" s="158"/>
      <c r="CE63" s="156"/>
      <c r="CF63" s="156"/>
      <c r="CG63" s="156"/>
      <c r="CH63" s="156"/>
      <c r="CI63" s="159"/>
      <c r="CK63" s="110">
        <f t="shared" si="66"/>
        <v>0</v>
      </c>
    </row>
    <row r="64" spans="1:89" x14ac:dyDescent="0.3">
      <c r="A64" s="126" t="str">
        <f t="shared" si="54"/>
        <v>MAUTAS</v>
      </c>
      <c r="B64" s="127">
        <f t="shared" si="55"/>
        <v>54</v>
      </c>
      <c r="D64" s="95"/>
      <c r="E64" s="129"/>
      <c r="F64" s="129"/>
      <c r="G64" s="129"/>
      <c r="H64" s="130"/>
      <c r="I64" s="131"/>
      <c r="J64" s="132"/>
      <c r="K64" s="129"/>
      <c r="L64" s="129"/>
      <c r="M64" s="129"/>
      <c r="N64" s="129"/>
      <c r="O64" s="133"/>
      <c r="Q64" s="134">
        <f t="shared" si="56"/>
        <v>54</v>
      </c>
      <c r="S64" s="126" t="str">
        <f t="shared" si="57"/>
        <v>MAUTAS</v>
      </c>
      <c r="T64" s="135">
        <f t="shared" si="58"/>
        <v>0</v>
      </c>
      <c r="V64" s="95"/>
      <c r="W64" s="137"/>
      <c r="X64" s="137"/>
      <c r="Y64" s="137"/>
      <c r="Z64" s="138"/>
      <c r="AB64" s="139"/>
      <c r="AC64" s="137"/>
      <c r="AD64" s="137"/>
      <c r="AE64" s="137"/>
      <c r="AF64" s="137"/>
      <c r="AG64" s="140"/>
      <c r="AI64" s="134">
        <f t="shared" si="59"/>
        <v>0</v>
      </c>
      <c r="AK64" s="141" t="str">
        <f t="shared" si="60"/>
        <v>CABALLO</v>
      </c>
      <c r="AL64" s="142">
        <f t="shared" si="61"/>
        <v>8</v>
      </c>
      <c r="AN64" s="95"/>
      <c r="AO64" s="144"/>
      <c r="AP64" s="144"/>
      <c r="AQ64" s="144"/>
      <c r="AR64" s="145"/>
      <c r="AS64" s="146"/>
      <c r="AT64" s="147"/>
      <c r="AU64" s="144"/>
      <c r="AV64" s="144"/>
      <c r="AW64" s="144"/>
      <c r="AX64" s="144"/>
      <c r="AY64" s="148"/>
      <c r="BA64" s="110">
        <f t="shared" si="62"/>
        <v>8</v>
      </c>
      <c r="BB64" s="149"/>
      <c r="BC64" s="126" t="str">
        <f t="shared" si="52"/>
        <v>MAUTAS</v>
      </c>
      <c r="BD64" s="127">
        <f t="shared" si="63"/>
        <v>0</v>
      </c>
      <c r="BF64" s="113"/>
      <c r="BG64" s="151"/>
      <c r="BH64" s="151"/>
      <c r="BI64" s="151"/>
      <c r="BJ64" s="152"/>
      <c r="BL64" s="153"/>
      <c r="BM64" s="151"/>
      <c r="BN64" s="151"/>
      <c r="BO64" s="151"/>
      <c r="BP64" s="151"/>
      <c r="BQ64" s="154"/>
      <c r="BS64" s="110">
        <f t="shared" si="64"/>
        <v>0</v>
      </c>
      <c r="BT64" s="149"/>
      <c r="BU64" s="126" t="str">
        <f t="shared" si="53"/>
        <v>MAUTAS</v>
      </c>
      <c r="BV64" s="127">
        <f t="shared" si="65"/>
        <v>0</v>
      </c>
      <c r="BX64" s="119"/>
      <c r="BY64" s="156"/>
      <c r="BZ64" s="156"/>
      <c r="CA64" s="156"/>
      <c r="CB64" s="157"/>
      <c r="CD64" s="158"/>
      <c r="CE64" s="156"/>
      <c r="CF64" s="156"/>
      <c r="CG64" s="156"/>
      <c r="CH64" s="156"/>
      <c r="CI64" s="159"/>
      <c r="CK64" s="110">
        <f t="shared" si="66"/>
        <v>0</v>
      </c>
    </row>
    <row r="65" spans="1:89" x14ac:dyDescent="0.3">
      <c r="A65" s="126" t="str">
        <f t="shared" si="54"/>
        <v>MAUTES</v>
      </c>
      <c r="B65" s="127">
        <f t="shared" si="55"/>
        <v>280</v>
      </c>
      <c r="D65" s="95"/>
      <c r="E65" s="129"/>
      <c r="F65" s="129"/>
      <c r="G65" s="129"/>
      <c r="H65" s="130"/>
      <c r="I65" s="131"/>
      <c r="J65" s="132"/>
      <c r="K65" s="129"/>
      <c r="L65" s="129"/>
      <c r="M65" s="129"/>
      <c r="N65" s="129"/>
      <c r="O65" s="133"/>
      <c r="Q65" s="134">
        <f t="shared" si="56"/>
        <v>280</v>
      </c>
      <c r="S65" s="126" t="str">
        <f t="shared" si="57"/>
        <v>MAUTES</v>
      </c>
      <c r="T65" s="135">
        <f t="shared" si="58"/>
        <v>0</v>
      </c>
      <c r="V65" s="95"/>
      <c r="W65" s="137"/>
      <c r="X65" s="137"/>
      <c r="Y65" s="137"/>
      <c r="Z65" s="138"/>
      <c r="AB65" s="139"/>
      <c r="AC65" s="137"/>
      <c r="AD65" s="137"/>
      <c r="AE65" s="137"/>
      <c r="AF65" s="137"/>
      <c r="AG65" s="140"/>
      <c r="AI65" s="134">
        <f t="shared" si="59"/>
        <v>0</v>
      </c>
      <c r="AK65" s="141" t="str">
        <f t="shared" si="60"/>
        <v>YEGUA</v>
      </c>
      <c r="AL65" s="142">
        <f t="shared" si="61"/>
        <v>7</v>
      </c>
      <c r="AN65" s="95"/>
      <c r="AO65" s="144"/>
      <c r="AP65" s="144"/>
      <c r="AQ65" s="144"/>
      <c r="AR65" s="145"/>
      <c r="AS65" s="146"/>
      <c r="AT65" s="147"/>
      <c r="AU65" s="144"/>
      <c r="AV65" s="144"/>
      <c r="AW65" s="144"/>
      <c r="AX65" s="144"/>
      <c r="AY65" s="148"/>
      <c r="BA65" s="110">
        <f t="shared" si="62"/>
        <v>7</v>
      </c>
      <c r="BB65" s="149"/>
      <c r="BC65" s="126" t="str">
        <f t="shared" si="52"/>
        <v>MAUTES</v>
      </c>
      <c r="BD65" s="127">
        <f t="shared" si="63"/>
        <v>0</v>
      </c>
      <c r="BF65" s="113"/>
      <c r="BG65" s="151"/>
      <c r="BH65" s="151"/>
      <c r="BI65" s="151"/>
      <c r="BJ65" s="152"/>
      <c r="BL65" s="153"/>
      <c r="BM65" s="151"/>
      <c r="BN65" s="151"/>
      <c r="BO65" s="151"/>
      <c r="BP65" s="151"/>
      <c r="BQ65" s="154"/>
      <c r="BS65" s="110">
        <f t="shared" si="64"/>
        <v>0</v>
      </c>
      <c r="BT65" s="149"/>
      <c r="BU65" s="126" t="str">
        <f t="shared" si="53"/>
        <v>MAUTES</v>
      </c>
      <c r="BV65" s="127">
        <f t="shared" si="65"/>
        <v>0</v>
      </c>
      <c r="BX65" s="119"/>
      <c r="BY65" s="156"/>
      <c r="BZ65" s="156"/>
      <c r="CA65" s="156"/>
      <c r="CB65" s="157"/>
      <c r="CD65" s="158"/>
      <c r="CE65" s="156"/>
      <c r="CF65" s="156"/>
      <c r="CG65" s="156"/>
      <c r="CH65" s="156"/>
      <c r="CI65" s="159"/>
      <c r="CK65" s="110">
        <f t="shared" si="66"/>
        <v>0</v>
      </c>
    </row>
    <row r="66" spans="1:89" x14ac:dyDescent="0.3">
      <c r="A66" s="126">
        <f t="shared" si="54"/>
        <v>0</v>
      </c>
      <c r="B66" s="127">
        <f t="shared" si="55"/>
        <v>0</v>
      </c>
      <c r="D66" s="95"/>
      <c r="E66" s="129"/>
      <c r="F66" s="129"/>
      <c r="G66" s="129"/>
      <c r="H66" s="130"/>
      <c r="I66" s="131"/>
      <c r="J66" s="132"/>
      <c r="K66" s="129"/>
      <c r="L66" s="129"/>
      <c r="M66" s="129"/>
      <c r="N66" s="129"/>
      <c r="O66" s="133"/>
      <c r="Q66" s="134">
        <f t="shared" si="56"/>
        <v>0</v>
      </c>
      <c r="S66" s="126">
        <f t="shared" si="57"/>
        <v>0</v>
      </c>
      <c r="T66" s="135">
        <f t="shared" si="58"/>
        <v>0</v>
      </c>
      <c r="V66" s="95"/>
      <c r="W66" s="137"/>
      <c r="X66" s="137"/>
      <c r="Y66" s="137"/>
      <c r="Z66" s="138"/>
      <c r="AB66" s="139"/>
      <c r="AC66" s="137"/>
      <c r="AD66" s="137"/>
      <c r="AE66" s="137"/>
      <c r="AF66" s="137"/>
      <c r="AG66" s="140"/>
      <c r="AI66" s="134">
        <f t="shared" si="59"/>
        <v>0</v>
      </c>
      <c r="AK66" s="141">
        <f t="shared" si="60"/>
        <v>0</v>
      </c>
      <c r="AL66" s="142">
        <f t="shared" si="61"/>
        <v>0</v>
      </c>
      <c r="AN66" s="95"/>
      <c r="AO66" s="144"/>
      <c r="AP66" s="144"/>
      <c r="AQ66" s="144"/>
      <c r="AR66" s="145"/>
      <c r="AS66" s="146"/>
      <c r="AT66" s="147"/>
      <c r="AU66" s="144"/>
      <c r="AV66" s="144"/>
      <c r="AW66" s="144"/>
      <c r="AX66" s="144"/>
      <c r="AY66" s="148"/>
      <c r="BA66" s="110">
        <f t="shared" si="62"/>
        <v>0</v>
      </c>
      <c r="BB66" s="149"/>
      <c r="BC66" s="126">
        <f t="shared" si="52"/>
        <v>0</v>
      </c>
      <c r="BD66" s="127">
        <f t="shared" si="63"/>
        <v>0</v>
      </c>
      <c r="BF66" s="113"/>
      <c r="BG66" s="151"/>
      <c r="BH66" s="151"/>
      <c r="BI66" s="151"/>
      <c r="BJ66" s="152"/>
      <c r="BL66" s="153"/>
      <c r="BM66" s="151"/>
      <c r="BN66" s="151"/>
      <c r="BO66" s="151"/>
      <c r="BP66" s="151"/>
      <c r="BQ66" s="154"/>
      <c r="BS66" s="110">
        <f t="shared" si="64"/>
        <v>0</v>
      </c>
      <c r="BT66" s="149"/>
      <c r="BU66" s="126">
        <f t="shared" si="53"/>
        <v>0</v>
      </c>
      <c r="BV66" s="127">
        <f t="shared" si="65"/>
        <v>0</v>
      </c>
      <c r="BX66" s="119"/>
      <c r="BY66" s="156"/>
      <c r="BZ66" s="156"/>
      <c r="CA66" s="156"/>
      <c r="CB66" s="157"/>
      <c r="CD66" s="158"/>
      <c r="CE66" s="156"/>
      <c r="CF66" s="156"/>
      <c r="CG66" s="156"/>
      <c r="CH66" s="156"/>
      <c r="CI66" s="159"/>
      <c r="CK66" s="110">
        <f t="shared" si="66"/>
        <v>0</v>
      </c>
    </row>
    <row r="67" spans="1:89" x14ac:dyDescent="0.3">
      <c r="A67" s="126">
        <f t="shared" si="54"/>
        <v>0</v>
      </c>
      <c r="B67" s="127">
        <f t="shared" si="55"/>
        <v>0</v>
      </c>
      <c r="D67" s="95"/>
      <c r="E67" s="129"/>
      <c r="F67" s="129"/>
      <c r="G67" s="129"/>
      <c r="H67" s="130"/>
      <c r="I67" s="131"/>
      <c r="J67" s="132"/>
      <c r="K67" s="129"/>
      <c r="L67" s="129"/>
      <c r="M67" s="129"/>
      <c r="N67" s="129"/>
      <c r="O67" s="133"/>
      <c r="Q67" s="134">
        <f t="shared" si="56"/>
        <v>0</v>
      </c>
      <c r="S67" s="126">
        <f t="shared" si="57"/>
        <v>0</v>
      </c>
      <c r="T67" s="135">
        <f t="shared" si="58"/>
        <v>0</v>
      </c>
      <c r="V67" s="95"/>
      <c r="W67" s="137"/>
      <c r="X67" s="137"/>
      <c r="Y67" s="137"/>
      <c r="Z67" s="138"/>
      <c r="AB67" s="139"/>
      <c r="AC67" s="137"/>
      <c r="AD67" s="137"/>
      <c r="AE67" s="137"/>
      <c r="AF67" s="137"/>
      <c r="AG67" s="140"/>
      <c r="AI67" s="134">
        <f t="shared" si="59"/>
        <v>0</v>
      </c>
      <c r="AK67" s="141">
        <f t="shared" si="60"/>
        <v>0</v>
      </c>
      <c r="AL67" s="142">
        <f t="shared" si="61"/>
        <v>0</v>
      </c>
      <c r="AN67" s="95"/>
      <c r="AO67" s="144"/>
      <c r="AP67" s="144"/>
      <c r="AQ67" s="144"/>
      <c r="AR67" s="145"/>
      <c r="AS67" s="146"/>
      <c r="AT67" s="147"/>
      <c r="AU67" s="144"/>
      <c r="AV67" s="144"/>
      <c r="AW67" s="144"/>
      <c r="AX67" s="144"/>
      <c r="AY67" s="148"/>
      <c r="BA67" s="110">
        <f t="shared" si="62"/>
        <v>0</v>
      </c>
      <c r="BB67" s="149"/>
      <c r="BC67" s="126">
        <f t="shared" si="52"/>
        <v>0</v>
      </c>
      <c r="BD67" s="127">
        <f t="shared" si="63"/>
        <v>0</v>
      </c>
      <c r="BF67" s="113"/>
      <c r="BG67" s="151"/>
      <c r="BH67" s="151"/>
      <c r="BI67" s="151"/>
      <c r="BJ67" s="152"/>
      <c r="BL67" s="153"/>
      <c r="BM67" s="151"/>
      <c r="BN67" s="151"/>
      <c r="BO67" s="151"/>
      <c r="BP67" s="151"/>
      <c r="BQ67" s="154"/>
      <c r="BS67" s="110">
        <f t="shared" si="64"/>
        <v>0</v>
      </c>
      <c r="BT67" s="149"/>
      <c r="BU67" s="126">
        <f t="shared" si="53"/>
        <v>0</v>
      </c>
      <c r="BV67" s="127">
        <f t="shared" si="65"/>
        <v>0</v>
      </c>
      <c r="BX67" s="119"/>
      <c r="BY67" s="156"/>
      <c r="BZ67" s="156"/>
      <c r="CA67" s="156"/>
      <c r="CB67" s="157"/>
      <c r="CD67" s="158"/>
      <c r="CE67" s="156"/>
      <c r="CF67" s="156"/>
      <c r="CG67" s="156"/>
      <c r="CH67" s="156"/>
      <c r="CI67" s="159"/>
      <c r="CK67" s="110">
        <f t="shared" si="66"/>
        <v>0</v>
      </c>
    </row>
    <row r="68" spans="1:89" s="125" customFormat="1" x14ac:dyDescent="0.3">
      <c r="A68" s="93" t="s">
        <v>29</v>
      </c>
      <c r="B68" s="127"/>
      <c r="C68"/>
      <c r="D68" s="95"/>
      <c r="E68" s="160"/>
      <c r="F68" s="160"/>
      <c r="G68" s="160"/>
      <c r="H68" s="161"/>
      <c r="I68" s="131"/>
      <c r="J68" s="162"/>
      <c r="K68" s="163"/>
      <c r="L68" s="163"/>
      <c r="M68" s="163"/>
      <c r="N68" s="163"/>
      <c r="O68" s="164"/>
      <c r="P68"/>
      <c r="Q68" s="134"/>
      <c r="R68"/>
      <c r="S68" s="93" t="s">
        <v>29</v>
      </c>
      <c r="T68" s="135"/>
      <c r="U68"/>
      <c r="V68" s="95"/>
      <c r="W68" s="165"/>
      <c r="X68" s="165"/>
      <c r="Y68" s="165"/>
      <c r="Z68" s="166"/>
      <c r="AA68"/>
      <c r="AB68" s="167"/>
      <c r="AC68" s="168"/>
      <c r="AD68" s="168"/>
      <c r="AE68" s="168"/>
      <c r="AF68" s="168"/>
      <c r="AG68" s="169"/>
      <c r="AH68"/>
      <c r="AI68" s="101"/>
      <c r="AJ68"/>
      <c r="AK68" s="102" t="s">
        <v>30</v>
      </c>
      <c r="AL68" s="142"/>
      <c r="AM68" s="26"/>
      <c r="AN68" s="95"/>
      <c r="AO68" s="170"/>
      <c r="AP68" s="170"/>
      <c r="AQ68" s="170"/>
      <c r="AR68" s="171"/>
      <c r="AS68" s="107"/>
      <c r="AT68" s="172"/>
      <c r="AU68" s="170"/>
      <c r="AV68" s="170"/>
      <c r="AW68" s="170"/>
      <c r="AX68" s="170"/>
      <c r="AY68" s="173"/>
      <c r="AZ68" s="107"/>
      <c r="BA68" s="174"/>
      <c r="BB68" s="111"/>
      <c r="BC68" s="93" t="str">
        <f t="shared" si="52"/>
        <v>GAN. PRODUCCION</v>
      </c>
      <c r="BD68" s="127"/>
      <c r="BE68" s="26"/>
      <c r="BF68" s="113"/>
      <c r="BG68" s="114"/>
      <c r="BH68" s="114"/>
      <c r="BI68" s="114"/>
      <c r="BJ68" s="115"/>
      <c r="BK68" s="112"/>
      <c r="BL68" s="116"/>
      <c r="BM68" s="114"/>
      <c r="BN68" s="114"/>
      <c r="BO68" s="114"/>
      <c r="BP68" s="114"/>
      <c r="BQ68" s="117"/>
      <c r="BR68" s="26"/>
      <c r="BS68" s="118"/>
      <c r="BT68" s="111"/>
      <c r="BU68" s="93" t="str">
        <f t="shared" si="53"/>
        <v>GAN. PRODUCCION</v>
      </c>
      <c r="BV68" s="127"/>
      <c r="BW68" s="26"/>
      <c r="BX68" s="119"/>
      <c r="BY68" s="120"/>
      <c r="BZ68" s="120"/>
      <c r="CA68" s="120"/>
      <c r="CB68" s="121"/>
      <c r="CC68" s="112"/>
      <c r="CD68" s="122"/>
      <c r="CE68" s="120"/>
      <c r="CF68" s="120"/>
      <c r="CG68" s="120"/>
      <c r="CH68" s="120"/>
      <c r="CI68" s="123"/>
      <c r="CJ68" s="26"/>
      <c r="CK68" s="124"/>
    </row>
    <row r="69" spans="1:89" x14ac:dyDescent="0.3">
      <c r="A69" s="126" t="str">
        <f t="shared" ref="A69:A75" si="67">+A42</f>
        <v>VACAS EN PRODUCCION</v>
      </c>
      <c r="B69" s="127">
        <f t="shared" ref="B69:B75" si="68">+Q42</f>
        <v>0</v>
      </c>
      <c r="D69" s="95"/>
      <c r="E69" s="129"/>
      <c r="F69" s="129"/>
      <c r="G69" s="129"/>
      <c r="H69" s="130"/>
      <c r="I69" s="131"/>
      <c r="J69" s="132"/>
      <c r="K69" s="129"/>
      <c r="L69" s="129"/>
      <c r="M69" s="129"/>
      <c r="N69" s="129"/>
      <c r="O69" s="133"/>
      <c r="Q69" s="134">
        <f t="shared" ref="Q69:Q75" si="69">SUM(B69+D69+E69+F69+G69+H69-J69-K69-L69-M69-N69-O69)</f>
        <v>0</v>
      </c>
      <c r="S69" s="126" t="str">
        <f t="shared" ref="S69:S75" si="70">+S42</f>
        <v>VACAS EN PRODUCCION</v>
      </c>
      <c r="T69" s="135">
        <f t="shared" ref="T69:T75" si="71">+AI42</f>
        <v>154</v>
      </c>
      <c r="V69" s="95"/>
      <c r="W69" s="137"/>
      <c r="X69" s="137"/>
      <c r="Y69" s="137"/>
      <c r="Z69" s="138">
        <v>1</v>
      </c>
      <c r="AB69" s="139"/>
      <c r="AC69" s="137"/>
      <c r="AD69" s="137"/>
      <c r="AE69" s="137"/>
      <c r="AF69" s="137"/>
      <c r="AG69" s="140"/>
      <c r="AI69" s="134">
        <f t="shared" ref="AI69:AI75" si="72">SUM(T69+V69+W69+X69+Y69+Z69-AB69-AC69-AD69-AE69-AF69-AG69)</f>
        <v>155</v>
      </c>
      <c r="AK69" s="141" t="str">
        <f t="shared" ref="AK69:AK75" si="73">AK42</f>
        <v>POTRO HEMBRA</v>
      </c>
      <c r="AL69" s="142">
        <f t="shared" ref="AL69:AL75" si="74">+BA42</f>
        <v>1</v>
      </c>
      <c r="AN69" s="95"/>
      <c r="AO69" s="144"/>
      <c r="AP69" s="144"/>
      <c r="AQ69" s="144"/>
      <c r="AR69" s="145"/>
      <c r="AS69" s="146"/>
      <c r="AT69" s="147"/>
      <c r="AU69" s="144"/>
      <c r="AV69" s="144"/>
      <c r="AW69" s="144"/>
      <c r="AX69" s="144"/>
      <c r="AY69" s="148"/>
      <c r="BA69" s="110">
        <f t="shared" ref="BA69:BA75" si="75">SUM(AL69+AN69+AO69+AP69+AQ69+AR69-AT69-AU69-AV69-AW69-AX69-AY69)</f>
        <v>1</v>
      </c>
      <c r="BB69" s="149"/>
      <c r="BC69" s="126" t="str">
        <f t="shared" si="52"/>
        <v>VACAS EN PRODUCCION</v>
      </c>
      <c r="BD69" s="127">
        <f t="shared" ref="BD69:BD75" si="76">+BS42</f>
        <v>0</v>
      </c>
      <c r="BF69" s="113"/>
      <c r="BG69" s="151"/>
      <c r="BH69" s="151"/>
      <c r="BI69" s="151"/>
      <c r="BJ69" s="152"/>
      <c r="BL69" s="153"/>
      <c r="BM69" s="151"/>
      <c r="BN69" s="151"/>
      <c r="BO69" s="151"/>
      <c r="BP69" s="151"/>
      <c r="BQ69" s="154"/>
      <c r="BS69" s="110">
        <f t="shared" ref="BS69:BS75" si="77">SUM(BD69+BF69+BG69+BH69+BI69+BJ69-BL69-BM69-BN69-BO69-BP69-BQ69)</f>
        <v>0</v>
      </c>
      <c r="BT69" s="149"/>
      <c r="BU69" s="126" t="str">
        <f t="shared" si="53"/>
        <v>VACAS EN PRODUCCION</v>
      </c>
      <c r="BV69" s="127">
        <f>+CK42</f>
        <v>0</v>
      </c>
      <c r="BX69" s="119"/>
      <c r="BY69" s="156"/>
      <c r="BZ69" s="156"/>
      <c r="CA69" s="156"/>
      <c r="CB69" s="157"/>
      <c r="CD69" s="158"/>
      <c r="CE69" s="156"/>
      <c r="CF69" s="156"/>
      <c r="CG69" s="156"/>
      <c r="CH69" s="156"/>
      <c r="CI69" s="159"/>
      <c r="CK69" s="110">
        <f t="shared" ref="CK69:CK75" si="78">SUM(BV69+BX69+BY69+BZ69+CA69+CB69-CD69-CE69-CF69-CG69-CH69-CI69)</f>
        <v>0</v>
      </c>
    </row>
    <row r="70" spans="1:89" x14ac:dyDescent="0.3">
      <c r="A70" s="126" t="str">
        <f t="shared" si="67"/>
        <v>VACAS PREÑADAS</v>
      </c>
      <c r="B70" s="127">
        <f t="shared" si="68"/>
        <v>0</v>
      </c>
      <c r="D70" s="95"/>
      <c r="E70" s="129"/>
      <c r="F70" s="129"/>
      <c r="G70" s="129"/>
      <c r="H70" s="130"/>
      <c r="I70" s="131"/>
      <c r="J70" s="132"/>
      <c r="K70" s="129"/>
      <c r="L70" s="129"/>
      <c r="M70" s="129"/>
      <c r="N70" s="129"/>
      <c r="O70" s="133"/>
      <c r="Q70" s="134">
        <f t="shared" si="69"/>
        <v>0</v>
      </c>
      <c r="S70" s="126" t="str">
        <f t="shared" si="70"/>
        <v>VACAS PREÑADAS</v>
      </c>
      <c r="T70" s="135">
        <f t="shared" si="71"/>
        <v>16</v>
      </c>
      <c r="V70" s="95"/>
      <c r="W70" s="137"/>
      <c r="X70" s="137"/>
      <c r="Y70" s="137"/>
      <c r="Z70" s="138"/>
      <c r="AB70" s="139"/>
      <c r="AC70" s="137"/>
      <c r="AD70" s="137"/>
      <c r="AE70" s="137"/>
      <c r="AF70" s="137"/>
      <c r="AG70" s="140">
        <v>1</v>
      </c>
      <c r="AI70" s="134">
        <f t="shared" si="72"/>
        <v>15</v>
      </c>
      <c r="AK70" s="141" t="str">
        <f t="shared" si="73"/>
        <v>POTRO MACHO</v>
      </c>
      <c r="AL70" s="142">
        <f t="shared" si="74"/>
        <v>0</v>
      </c>
      <c r="AN70" s="95"/>
      <c r="AO70" s="144"/>
      <c r="AP70" s="144"/>
      <c r="AQ70" s="144"/>
      <c r="AR70" s="145"/>
      <c r="AS70" s="146"/>
      <c r="AT70" s="147"/>
      <c r="AU70" s="144"/>
      <c r="AV70" s="144"/>
      <c r="AW70" s="144"/>
      <c r="AX70" s="144"/>
      <c r="AY70" s="148"/>
      <c r="BA70" s="110">
        <f t="shared" si="75"/>
        <v>0</v>
      </c>
      <c r="BB70" s="149"/>
      <c r="BC70" s="126" t="str">
        <f t="shared" si="52"/>
        <v>VACAS PREÑADAS</v>
      </c>
      <c r="BD70" s="127">
        <f t="shared" si="76"/>
        <v>0</v>
      </c>
      <c r="BF70" s="113"/>
      <c r="BG70" s="151"/>
      <c r="BH70" s="151"/>
      <c r="BI70" s="151"/>
      <c r="BJ70" s="152"/>
      <c r="BL70" s="153"/>
      <c r="BM70" s="151"/>
      <c r="BN70" s="151"/>
      <c r="BO70" s="151"/>
      <c r="BP70" s="151"/>
      <c r="BQ70" s="154"/>
      <c r="BS70" s="110">
        <f t="shared" si="77"/>
        <v>0</v>
      </c>
      <c r="BT70" s="149"/>
      <c r="BU70" s="126" t="str">
        <f t="shared" si="53"/>
        <v>VACAS PREÑADAS</v>
      </c>
      <c r="BV70" s="127">
        <f t="shared" ref="BV70:BV75" si="79">+CK43</f>
        <v>0</v>
      </c>
      <c r="BX70" s="119"/>
      <c r="BY70" s="156"/>
      <c r="BZ70" s="156"/>
      <c r="CA70" s="156"/>
      <c r="CB70" s="157"/>
      <c r="CD70" s="158"/>
      <c r="CE70" s="156"/>
      <c r="CF70" s="156"/>
      <c r="CG70" s="156"/>
      <c r="CH70" s="156"/>
      <c r="CI70" s="159"/>
      <c r="CK70" s="110">
        <f t="shared" si="78"/>
        <v>0</v>
      </c>
    </row>
    <row r="71" spans="1:89" x14ac:dyDescent="0.3">
      <c r="A71" s="126" t="str">
        <f t="shared" si="67"/>
        <v>VACAS VACIAS</v>
      </c>
      <c r="B71" s="127">
        <f t="shared" si="68"/>
        <v>2</v>
      </c>
      <c r="D71" s="95"/>
      <c r="E71" s="129"/>
      <c r="F71" s="129"/>
      <c r="G71" s="129"/>
      <c r="H71" s="130"/>
      <c r="I71" s="131"/>
      <c r="J71" s="132"/>
      <c r="K71" s="129"/>
      <c r="L71" s="129"/>
      <c r="M71" s="129"/>
      <c r="N71" s="129"/>
      <c r="O71" s="133"/>
      <c r="Q71" s="134">
        <f t="shared" si="69"/>
        <v>2</v>
      </c>
      <c r="S71" s="126" t="str">
        <f t="shared" si="70"/>
        <v>VACAS VACIAS</v>
      </c>
      <c r="T71" s="135">
        <f t="shared" si="71"/>
        <v>3</v>
      </c>
      <c r="V71" s="95"/>
      <c r="W71" s="137"/>
      <c r="X71" s="137"/>
      <c r="Y71" s="137"/>
      <c r="Z71" s="138"/>
      <c r="AB71" s="139"/>
      <c r="AC71" s="137"/>
      <c r="AD71" s="137"/>
      <c r="AE71" s="137"/>
      <c r="AF71" s="137"/>
      <c r="AG71" s="140"/>
      <c r="AI71" s="134">
        <f t="shared" si="72"/>
        <v>3</v>
      </c>
      <c r="AK71" s="141" t="str">
        <f t="shared" si="73"/>
        <v>CABALLO</v>
      </c>
      <c r="AL71" s="142">
        <f t="shared" si="74"/>
        <v>1</v>
      </c>
      <c r="AN71" s="95"/>
      <c r="AO71" s="144"/>
      <c r="AP71" s="144"/>
      <c r="AQ71" s="144"/>
      <c r="AR71" s="145"/>
      <c r="AS71" s="146"/>
      <c r="AT71" s="147"/>
      <c r="AU71" s="144"/>
      <c r="AV71" s="144"/>
      <c r="AW71" s="144"/>
      <c r="AX71" s="144"/>
      <c r="AY71" s="148"/>
      <c r="BA71" s="110">
        <f t="shared" si="75"/>
        <v>1</v>
      </c>
      <c r="BB71" s="149"/>
      <c r="BC71" s="126" t="str">
        <f t="shared" si="52"/>
        <v>VACAS VACIAS</v>
      </c>
      <c r="BD71" s="127">
        <f t="shared" si="76"/>
        <v>0</v>
      </c>
      <c r="BF71" s="113"/>
      <c r="BG71" s="151"/>
      <c r="BH71" s="151"/>
      <c r="BI71" s="151"/>
      <c r="BJ71" s="152"/>
      <c r="BL71" s="153"/>
      <c r="BM71" s="151"/>
      <c r="BN71" s="151"/>
      <c r="BO71" s="151"/>
      <c r="BP71" s="151"/>
      <c r="BQ71" s="154"/>
      <c r="BS71" s="110">
        <f t="shared" si="77"/>
        <v>0</v>
      </c>
      <c r="BT71" s="149"/>
      <c r="BU71" s="126" t="str">
        <f t="shared" si="53"/>
        <v>VACAS VACIAS</v>
      </c>
      <c r="BV71" s="127">
        <f t="shared" si="79"/>
        <v>0</v>
      </c>
      <c r="BX71" s="119"/>
      <c r="BY71" s="156"/>
      <c r="BZ71" s="156"/>
      <c r="CA71" s="156"/>
      <c r="CB71" s="157"/>
      <c r="CD71" s="158"/>
      <c r="CE71" s="156"/>
      <c r="CF71" s="156"/>
      <c r="CG71" s="156"/>
      <c r="CH71" s="156"/>
      <c r="CI71" s="159"/>
      <c r="CK71" s="110">
        <f t="shared" si="78"/>
        <v>0</v>
      </c>
    </row>
    <row r="72" spans="1:89" x14ac:dyDescent="0.3">
      <c r="A72" s="126" t="str">
        <f t="shared" si="67"/>
        <v>NOVILLAS VACIAS</v>
      </c>
      <c r="B72" s="127">
        <f t="shared" si="68"/>
        <v>1</v>
      </c>
      <c r="D72" s="95"/>
      <c r="E72" s="129"/>
      <c r="F72" s="129"/>
      <c r="G72" s="129"/>
      <c r="H72" s="130"/>
      <c r="I72" s="131"/>
      <c r="J72" s="132"/>
      <c r="K72" s="129"/>
      <c r="L72" s="129"/>
      <c r="M72" s="129"/>
      <c r="N72" s="129"/>
      <c r="O72" s="133"/>
      <c r="Q72" s="134">
        <f t="shared" si="69"/>
        <v>1</v>
      </c>
      <c r="S72" s="126" t="str">
        <f t="shared" si="70"/>
        <v>NOVILLAS VACIAS</v>
      </c>
      <c r="T72" s="135">
        <f t="shared" si="71"/>
        <v>0</v>
      </c>
      <c r="V72" s="95"/>
      <c r="W72" s="137"/>
      <c r="X72" s="137"/>
      <c r="Y72" s="137"/>
      <c r="Z72" s="138"/>
      <c r="AB72" s="139"/>
      <c r="AC72" s="137"/>
      <c r="AD72" s="137"/>
      <c r="AE72" s="137"/>
      <c r="AF72" s="137"/>
      <c r="AG72" s="140"/>
      <c r="AI72" s="134">
        <f t="shared" si="72"/>
        <v>0</v>
      </c>
      <c r="AK72" s="141" t="str">
        <f t="shared" si="73"/>
        <v>YEGUA</v>
      </c>
      <c r="AL72" s="142">
        <f t="shared" si="74"/>
        <v>1</v>
      </c>
      <c r="AN72" s="95"/>
      <c r="AO72" s="144"/>
      <c r="AP72" s="144"/>
      <c r="AQ72" s="144"/>
      <c r="AR72" s="145"/>
      <c r="AS72" s="146"/>
      <c r="AT72" s="147"/>
      <c r="AU72" s="144"/>
      <c r="AV72" s="144"/>
      <c r="AW72" s="144"/>
      <c r="AX72" s="144"/>
      <c r="AY72" s="148"/>
      <c r="BA72" s="110">
        <f t="shared" si="75"/>
        <v>1</v>
      </c>
      <c r="BB72" s="149"/>
      <c r="BC72" s="126" t="str">
        <f t="shared" si="52"/>
        <v>NOVILLAS VACIAS</v>
      </c>
      <c r="BD72" s="127">
        <f t="shared" si="76"/>
        <v>0</v>
      </c>
      <c r="BF72" s="113"/>
      <c r="BG72" s="151"/>
      <c r="BH72" s="151"/>
      <c r="BI72" s="151"/>
      <c r="BJ72" s="152"/>
      <c r="BL72" s="153"/>
      <c r="BM72" s="151"/>
      <c r="BN72" s="151"/>
      <c r="BO72" s="151"/>
      <c r="BP72" s="151"/>
      <c r="BQ72" s="154"/>
      <c r="BS72" s="110">
        <f t="shared" si="77"/>
        <v>0</v>
      </c>
      <c r="BT72" s="149"/>
      <c r="BU72" s="126" t="str">
        <f t="shared" si="53"/>
        <v>NOVILLAS VACIAS</v>
      </c>
      <c r="BV72" s="127">
        <f t="shared" si="79"/>
        <v>0</v>
      </c>
      <c r="BX72" s="119"/>
      <c r="BY72" s="156"/>
      <c r="BZ72" s="156"/>
      <c r="CA72" s="156"/>
      <c r="CB72" s="157"/>
      <c r="CD72" s="158"/>
      <c r="CE72" s="156"/>
      <c r="CF72" s="156"/>
      <c r="CG72" s="156"/>
      <c r="CH72" s="156"/>
      <c r="CI72" s="159"/>
      <c r="CK72" s="110">
        <f t="shared" si="78"/>
        <v>0</v>
      </c>
    </row>
    <row r="73" spans="1:89" x14ac:dyDescent="0.3">
      <c r="A73" s="126" t="str">
        <f t="shared" si="67"/>
        <v xml:space="preserve">NOVILLAS PREÑADAS </v>
      </c>
      <c r="B73" s="127">
        <f t="shared" si="68"/>
        <v>0</v>
      </c>
      <c r="D73" s="95"/>
      <c r="E73" s="129"/>
      <c r="F73" s="129"/>
      <c r="G73" s="129"/>
      <c r="H73" s="130"/>
      <c r="I73" s="131"/>
      <c r="J73" s="132"/>
      <c r="K73" s="129"/>
      <c r="L73" s="129"/>
      <c r="M73" s="129"/>
      <c r="N73" s="129"/>
      <c r="O73" s="133"/>
      <c r="Q73" s="134">
        <f t="shared" si="69"/>
        <v>0</v>
      </c>
      <c r="S73" s="126" t="str">
        <f t="shared" si="70"/>
        <v xml:space="preserve">NOVILLAS PREÑADAS </v>
      </c>
      <c r="T73" s="135">
        <f t="shared" si="71"/>
        <v>6</v>
      </c>
      <c r="V73" s="95"/>
      <c r="W73" s="137"/>
      <c r="X73" s="137"/>
      <c r="Y73" s="137"/>
      <c r="Z73" s="138"/>
      <c r="AB73" s="139"/>
      <c r="AC73" s="137"/>
      <c r="AD73" s="137"/>
      <c r="AE73" s="137"/>
      <c r="AF73" s="137"/>
      <c r="AG73" s="140"/>
      <c r="AI73" s="134">
        <f t="shared" si="72"/>
        <v>6</v>
      </c>
      <c r="AK73" s="141">
        <f t="shared" si="73"/>
        <v>0</v>
      </c>
      <c r="AL73" s="142">
        <f t="shared" si="74"/>
        <v>0</v>
      </c>
      <c r="AN73" s="95"/>
      <c r="AO73" s="144"/>
      <c r="AP73" s="144"/>
      <c r="AQ73" s="144"/>
      <c r="AR73" s="145"/>
      <c r="AS73" s="146"/>
      <c r="AT73" s="147"/>
      <c r="AU73" s="144"/>
      <c r="AV73" s="144"/>
      <c r="AW73" s="144"/>
      <c r="AX73" s="144"/>
      <c r="AY73" s="148"/>
      <c r="BA73" s="110">
        <f t="shared" si="75"/>
        <v>0</v>
      </c>
      <c r="BB73" s="149"/>
      <c r="BC73" s="126" t="str">
        <f t="shared" si="52"/>
        <v xml:space="preserve">NOVILLAS PREÑADAS </v>
      </c>
      <c r="BD73" s="127">
        <f t="shared" si="76"/>
        <v>0</v>
      </c>
      <c r="BF73" s="113"/>
      <c r="BG73" s="151"/>
      <c r="BH73" s="151"/>
      <c r="BI73" s="151"/>
      <c r="BJ73" s="152"/>
      <c r="BL73" s="153"/>
      <c r="BM73" s="151"/>
      <c r="BN73" s="151"/>
      <c r="BO73" s="151"/>
      <c r="BP73" s="151"/>
      <c r="BQ73" s="154"/>
      <c r="BS73" s="110">
        <f t="shared" si="77"/>
        <v>0</v>
      </c>
      <c r="BT73" s="149"/>
      <c r="BU73" s="126" t="str">
        <f t="shared" si="53"/>
        <v xml:space="preserve">NOVILLAS PREÑADAS </v>
      </c>
      <c r="BV73" s="127">
        <f t="shared" si="79"/>
        <v>0</v>
      </c>
      <c r="BX73" s="119"/>
      <c r="BY73" s="156"/>
      <c r="BZ73" s="156"/>
      <c r="CA73" s="156"/>
      <c r="CB73" s="157"/>
      <c r="CD73" s="158"/>
      <c r="CE73" s="156"/>
      <c r="CF73" s="156"/>
      <c r="CG73" s="156"/>
      <c r="CH73" s="156"/>
      <c r="CI73" s="159"/>
      <c r="CK73" s="110">
        <f t="shared" si="78"/>
        <v>0</v>
      </c>
    </row>
    <row r="74" spans="1:89" x14ac:dyDescent="0.3">
      <c r="A74" s="126" t="str">
        <f t="shared" si="67"/>
        <v>TOROS</v>
      </c>
      <c r="B74" s="127">
        <f t="shared" si="68"/>
        <v>18</v>
      </c>
      <c r="D74" s="95"/>
      <c r="E74" s="129"/>
      <c r="F74" s="129"/>
      <c r="G74" s="129"/>
      <c r="H74" s="130"/>
      <c r="I74" s="131"/>
      <c r="J74" s="132"/>
      <c r="K74" s="129"/>
      <c r="L74" s="129"/>
      <c r="M74" s="129"/>
      <c r="N74" s="129"/>
      <c r="O74" s="133"/>
      <c r="Q74" s="134">
        <f t="shared" si="69"/>
        <v>18</v>
      </c>
      <c r="S74" s="126" t="str">
        <f t="shared" si="70"/>
        <v>TOROS</v>
      </c>
      <c r="T74" s="135">
        <f t="shared" si="71"/>
        <v>0</v>
      </c>
      <c r="V74" s="95"/>
      <c r="W74" s="137"/>
      <c r="X74" s="137"/>
      <c r="Y74" s="137"/>
      <c r="Z74" s="138"/>
      <c r="AB74" s="139"/>
      <c r="AC74" s="137"/>
      <c r="AD74" s="137"/>
      <c r="AE74" s="137"/>
      <c r="AF74" s="137"/>
      <c r="AG74" s="140"/>
      <c r="AI74" s="134">
        <f t="shared" si="72"/>
        <v>0</v>
      </c>
      <c r="AK74" s="141">
        <f t="shared" si="73"/>
        <v>0</v>
      </c>
      <c r="AL74" s="142">
        <f t="shared" si="74"/>
        <v>0</v>
      </c>
      <c r="AN74" s="95"/>
      <c r="AO74" s="144"/>
      <c r="AP74" s="144"/>
      <c r="AQ74" s="144"/>
      <c r="AR74" s="145"/>
      <c r="AS74" s="146"/>
      <c r="AT74" s="147"/>
      <c r="AU74" s="144"/>
      <c r="AV74" s="144"/>
      <c r="AW74" s="144"/>
      <c r="AX74" s="144"/>
      <c r="AY74" s="148"/>
      <c r="BA74" s="110">
        <f t="shared" si="75"/>
        <v>0</v>
      </c>
      <c r="BB74" s="149"/>
      <c r="BC74" s="126" t="str">
        <f t="shared" si="52"/>
        <v>TOROS</v>
      </c>
      <c r="BD74" s="127">
        <f t="shared" si="76"/>
        <v>0</v>
      </c>
      <c r="BF74" s="113"/>
      <c r="BG74" s="151"/>
      <c r="BH74" s="151"/>
      <c r="BI74" s="151"/>
      <c r="BJ74" s="152"/>
      <c r="BL74" s="153"/>
      <c r="BM74" s="151"/>
      <c r="BN74" s="151"/>
      <c r="BO74" s="151"/>
      <c r="BP74" s="151"/>
      <c r="BQ74" s="154"/>
      <c r="BS74" s="110">
        <f t="shared" si="77"/>
        <v>0</v>
      </c>
      <c r="BT74" s="149"/>
      <c r="BU74" s="126" t="str">
        <f t="shared" si="53"/>
        <v>TOROS</v>
      </c>
      <c r="BV74" s="127">
        <f t="shared" si="79"/>
        <v>2</v>
      </c>
      <c r="BX74" s="119"/>
      <c r="BY74" s="156"/>
      <c r="BZ74" s="156"/>
      <c r="CA74" s="156"/>
      <c r="CB74" s="157"/>
      <c r="CD74" s="158"/>
      <c r="CE74" s="156"/>
      <c r="CF74" s="156"/>
      <c r="CG74" s="156"/>
      <c r="CH74" s="156"/>
      <c r="CI74" s="159"/>
      <c r="CK74" s="110">
        <f t="shared" si="78"/>
        <v>2</v>
      </c>
    </row>
    <row r="75" spans="1:89" x14ac:dyDescent="0.3">
      <c r="A75" s="126">
        <f t="shared" si="67"/>
        <v>0</v>
      </c>
      <c r="B75" s="127">
        <f t="shared" si="68"/>
        <v>0</v>
      </c>
      <c r="D75" s="95"/>
      <c r="E75" s="129"/>
      <c r="F75" s="129"/>
      <c r="G75" s="129"/>
      <c r="H75" s="130"/>
      <c r="I75" s="131"/>
      <c r="J75" s="132"/>
      <c r="K75" s="129"/>
      <c r="L75" s="129"/>
      <c r="M75" s="129"/>
      <c r="N75" s="129"/>
      <c r="O75" s="133"/>
      <c r="Q75" s="134">
        <f t="shared" si="69"/>
        <v>0</v>
      </c>
      <c r="S75" s="126">
        <f t="shared" si="70"/>
        <v>0</v>
      </c>
      <c r="T75" s="135">
        <f t="shared" si="71"/>
        <v>0</v>
      </c>
      <c r="V75" s="95"/>
      <c r="W75" s="137"/>
      <c r="X75" s="137"/>
      <c r="Y75" s="137"/>
      <c r="Z75" s="138"/>
      <c r="AB75" s="139"/>
      <c r="AC75" s="137"/>
      <c r="AD75" s="137"/>
      <c r="AE75" s="137"/>
      <c r="AF75" s="137"/>
      <c r="AG75" s="140"/>
      <c r="AI75" s="134">
        <f t="shared" si="72"/>
        <v>0</v>
      </c>
      <c r="AK75" s="141">
        <f t="shared" si="73"/>
        <v>0</v>
      </c>
      <c r="AL75" s="142">
        <f t="shared" si="74"/>
        <v>0</v>
      </c>
      <c r="AN75" s="95"/>
      <c r="AO75" s="144"/>
      <c r="AP75" s="144"/>
      <c r="AQ75" s="144"/>
      <c r="AR75" s="145"/>
      <c r="AS75" s="146"/>
      <c r="AT75" s="147"/>
      <c r="AU75" s="144"/>
      <c r="AV75" s="144"/>
      <c r="AW75" s="144"/>
      <c r="AX75" s="144"/>
      <c r="AY75" s="148"/>
      <c r="BA75" s="110">
        <f t="shared" si="75"/>
        <v>0</v>
      </c>
      <c r="BB75" s="149"/>
      <c r="BC75" s="126">
        <f t="shared" si="52"/>
        <v>0</v>
      </c>
      <c r="BD75" s="127">
        <f t="shared" si="76"/>
        <v>0</v>
      </c>
      <c r="BF75" s="113"/>
      <c r="BG75" s="151"/>
      <c r="BH75" s="151"/>
      <c r="BI75" s="151"/>
      <c r="BJ75" s="152"/>
      <c r="BL75" s="153"/>
      <c r="BM75" s="151"/>
      <c r="BN75" s="151"/>
      <c r="BO75" s="151"/>
      <c r="BP75" s="151"/>
      <c r="BQ75" s="154"/>
      <c r="BS75" s="110">
        <f t="shared" si="77"/>
        <v>0</v>
      </c>
      <c r="BT75" s="149"/>
      <c r="BU75" s="126">
        <f t="shared" si="53"/>
        <v>0</v>
      </c>
      <c r="BV75" s="127">
        <f t="shared" si="79"/>
        <v>0</v>
      </c>
      <c r="BX75" s="119"/>
      <c r="BY75" s="156"/>
      <c r="BZ75" s="156"/>
      <c r="CA75" s="156"/>
      <c r="CB75" s="157"/>
      <c r="CD75" s="158"/>
      <c r="CE75" s="156"/>
      <c r="CF75" s="156"/>
      <c r="CG75" s="156"/>
      <c r="CH75" s="156"/>
      <c r="CI75" s="159"/>
      <c r="CK75" s="110">
        <f t="shared" si="78"/>
        <v>0</v>
      </c>
    </row>
    <row r="76" spans="1:89" s="125" customFormat="1" x14ac:dyDescent="0.3">
      <c r="A76" s="93" t="s">
        <v>37</v>
      </c>
      <c r="B76" s="127"/>
      <c r="C76"/>
      <c r="D76" s="95"/>
      <c r="E76" s="160"/>
      <c r="F76" s="160"/>
      <c r="G76" s="160"/>
      <c r="H76" s="161"/>
      <c r="I76" s="131"/>
      <c r="J76" s="175"/>
      <c r="K76" s="160"/>
      <c r="L76" s="160"/>
      <c r="M76" s="160"/>
      <c r="N76" s="160"/>
      <c r="O76" s="176"/>
      <c r="P76"/>
      <c r="Q76" s="134"/>
      <c r="R76"/>
      <c r="S76" s="93" t="s">
        <v>37</v>
      </c>
      <c r="T76" s="135"/>
      <c r="U76"/>
      <c r="V76" s="95"/>
      <c r="W76" s="165"/>
      <c r="X76" s="165"/>
      <c r="Y76" s="165"/>
      <c r="Z76" s="166"/>
      <c r="AA76"/>
      <c r="AB76" s="177"/>
      <c r="AC76" s="165"/>
      <c r="AD76" s="165"/>
      <c r="AE76" s="165"/>
      <c r="AF76" s="165"/>
      <c r="AG76" s="178"/>
      <c r="AH76"/>
      <c r="AI76" s="101"/>
      <c r="AJ76"/>
      <c r="AK76" s="102"/>
      <c r="AL76" s="142"/>
      <c r="AM76" s="26"/>
      <c r="AN76" s="95"/>
      <c r="AO76" s="170"/>
      <c r="AP76" s="170"/>
      <c r="AQ76" s="170"/>
      <c r="AR76" s="171"/>
      <c r="AS76" s="107"/>
      <c r="AT76" s="172"/>
      <c r="AU76" s="170"/>
      <c r="AV76" s="170"/>
      <c r="AW76" s="170"/>
      <c r="AX76" s="170"/>
      <c r="AY76" s="173"/>
      <c r="AZ76" s="107"/>
      <c r="BA76" s="174"/>
      <c r="BB76" s="111"/>
      <c r="BC76" s="93" t="str">
        <f>BC49</f>
        <v>GAN. CEBA</v>
      </c>
      <c r="BD76" s="127"/>
      <c r="BE76" s="26"/>
      <c r="BF76" s="113"/>
      <c r="BG76" s="114"/>
      <c r="BH76" s="114"/>
      <c r="BI76" s="114"/>
      <c r="BJ76" s="115"/>
      <c r="BK76" s="112"/>
      <c r="BL76" s="116"/>
      <c r="BM76" s="114"/>
      <c r="BN76" s="114"/>
      <c r="BO76" s="114"/>
      <c r="BP76" s="114"/>
      <c r="BQ76" s="117"/>
      <c r="BR76" s="26"/>
      <c r="BS76" s="118"/>
      <c r="BT76" s="111"/>
      <c r="BU76" s="93" t="str">
        <f>BU49</f>
        <v>GAN. CEBA</v>
      </c>
      <c r="BV76" s="127"/>
      <c r="BW76" s="26"/>
      <c r="BX76" s="119"/>
      <c r="BY76" s="120"/>
      <c r="BZ76" s="120"/>
      <c r="CA76" s="120"/>
      <c r="CB76" s="121"/>
      <c r="CC76" s="112"/>
      <c r="CD76" s="122"/>
      <c r="CE76" s="120"/>
      <c r="CF76" s="120"/>
      <c r="CG76" s="120"/>
      <c r="CH76" s="120"/>
      <c r="CI76" s="123"/>
      <c r="CJ76" s="26"/>
      <c r="CK76" s="124"/>
    </row>
    <row r="77" spans="1:89" x14ac:dyDescent="0.3">
      <c r="A77" s="126" t="str">
        <f>+A50</f>
        <v>NOVILLOS</v>
      </c>
      <c r="B77" s="127">
        <f>+Q50</f>
        <v>45</v>
      </c>
      <c r="D77" s="95"/>
      <c r="E77" s="129"/>
      <c r="F77" s="129"/>
      <c r="G77" s="129"/>
      <c r="H77" s="130"/>
      <c r="I77" s="131"/>
      <c r="J77" s="132"/>
      <c r="K77" s="129"/>
      <c r="L77" s="129"/>
      <c r="M77" s="129"/>
      <c r="N77" s="129"/>
      <c r="O77" s="133"/>
      <c r="Q77" s="134">
        <f>SUM(B77+D77+E77+F77+G77+H77-J77-K77-L77-M77-N77-O77)</f>
        <v>45</v>
      </c>
      <c r="S77" s="126" t="str">
        <f>+S50</f>
        <v>NOVILLOS</v>
      </c>
      <c r="T77" s="135">
        <f>+AI50</f>
        <v>0</v>
      </c>
      <c r="V77" s="95"/>
      <c r="W77" s="137"/>
      <c r="X77" s="137"/>
      <c r="Y77" s="137"/>
      <c r="Z77" s="138"/>
      <c r="AB77" s="139"/>
      <c r="AC77" s="137"/>
      <c r="AD77" s="137"/>
      <c r="AE77" s="137"/>
      <c r="AF77" s="137"/>
      <c r="AG77" s="140"/>
      <c r="AI77" s="134">
        <f>SUM(T77+V77+W77+X77+Y77+Z77-AB77-AC77-AD77-AE77-AF77-AG77)</f>
        <v>0</v>
      </c>
      <c r="AK77" s="179">
        <f>AK50</f>
        <v>0</v>
      </c>
      <c r="AL77" s="142">
        <f>+BA50</f>
        <v>0</v>
      </c>
      <c r="AN77" s="95"/>
      <c r="AO77" s="144"/>
      <c r="AP77" s="144"/>
      <c r="AQ77" s="144"/>
      <c r="AR77" s="145"/>
      <c r="AS77" s="146"/>
      <c r="AT77" s="147"/>
      <c r="AU77" s="144"/>
      <c r="AV77" s="144"/>
      <c r="AW77" s="144"/>
      <c r="AX77" s="144"/>
      <c r="AY77" s="148"/>
      <c r="BA77" s="110">
        <f>SUM(AL77+AN77+AO77+AP77+AQ77+AR77-AT77-AU77-AV77-AW77-AX77-AY77)</f>
        <v>0</v>
      </c>
      <c r="BB77" s="149"/>
      <c r="BC77" s="126" t="str">
        <f t="shared" si="52"/>
        <v>NOVILLOS</v>
      </c>
      <c r="BD77" s="127">
        <f>+BS50</f>
        <v>275</v>
      </c>
      <c r="BF77" s="113"/>
      <c r="BG77" s="151"/>
      <c r="BH77" s="151"/>
      <c r="BI77" s="151"/>
      <c r="BJ77" s="152"/>
      <c r="BL77" s="153"/>
      <c r="BM77" s="151"/>
      <c r="BN77" s="151"/>
      <c r="BO77" s="151"/>
      <c r="BP77" s="151"/>
      <c r="BQ77" s="154"/>
      <c r="BS77" s="110">
        <f>SUM(BD77+BF77+BG77+BH77+BI77+BJ77-BL77-BM77-BN77-BO77-BP77-BQ77)</f>
        <v>275</v>
      </c>
      <c r="BT77" s="149"/>
      <c r="BU77" s="126" t="str">
        <f t="shared" si="53"/>
        <v>NOVILLOS</v>
      </c>
      <c r="BV77" s="127">
        <f>+CK50</f>
        <v>176</v>
      </c>
      <c r="BX77" s="119"/>
      <c r="BY77" s="156"/>
      <c r="BZ77" s="156"/>
      <c r="CA77" s="156"/>
      <c r="CB77" s="157"/>
      <c r="CD77" s="158"/>
      <c r="CE77" s="156"/>
      <c r="CF77" s="156"/>
      <c r="CG77" s="156"/>
      <c r="CH77" s="156"/>
      <c r="CI77" s="159"/>
      <c r="CK77" s="110">
        <f>SUM(BV77+BX77+BY77+BZ77+CA77+CB77-CD77-CE77-CF77-CG77-CH77-CI77)</f>
        <v>176</v>
      </c>
    </row>
    <row r="78" spans="1:89" x14ac:dyDescent="0.3">
      <c r="A78" s="126" t="str">
        <f>+A51</f>
        <v>CALENTADORES</v>
      </c>
      <c r="B78" s="127">
        <f>+Q51</f>
        <v>0</v>
      </c>
      <c r="D78" s="95"/>
      <c r="E78" s="129"/>
      <c r="F78" s="129"/>
      <c r="G78" s="129"/>
      <c r="H78" s="130"/>
      <c r="I78" s="131"/>
      <c r="J78" s="132"/>
      <c r="K78" s="129"/>
      <c r="L78" s="129"/>
      <c r="M78" s="129"/>
      <c r="N78" s="129"/>
      <c r="O78" s="133"/>
      <c r="Q78" s="134">
        <f>SUM(B78+D78+E78+F78+G78+H78-J78-K78-L78-M78-N78-O78)</f>
        <v>0</v>
      </c>
      <c r="S78" s="126" t="str">
        <f>+S51</f>
        <v>CALENTADORES</v>
      </c>
      <c r="T78" s="135">
        <f>+AI51</f>
        <v>0</v>
      </c>
      <c r="V78" s="95"/>
      <c r="W78" s="137"/>
      <c r="X78" s="137"/>
      <c r="Y78" s="137"/>
      <c r="Z78" s="138"/>
      <c r="AB78" s="139"/>
      <c r="AC78" s="137"/>
      <c r="AD78" s="137"/>
      <c r="AE78" s="137"/>
      <c r="AF78" s="137"/>
      <c r="AG78" s="140"/>
      <c r="AI78" s="134">
        <f>SUM(T78+V78+W78+X78+Y78+Z78-AB78-AC78-AD78-AE78-AF78-AG78)</f>
        <v>0</v>
      </c>
      <c r="AK78" s="179">
        <f>AK51</f>
        <v>0</v>
      </c>
      <c r="AL78" s="142">
        <f>+BA51</f>
        <v>0</v>
      </c>
      <c r="AN78" s="95"/>
      <c r="AO78" s="144"/>
      <c r="AP78" s="144"/>
      <c r="AQ78" s="144"/>
      <c r="AR78" s="145"/>
      <c r="AS78" s="146"/>
      <c r="AT78" s="147"/>
      <c r="AU78" s="144"/>
      <c r="AV78" s="144"/>
      <c r="AW78" s="144"/>
      <c r="AX78" s="144"/>
      <c r="AY78" s="148"/>
      <c r="BA78" s="110">
        <f>SUM(AL78+AN78+AO78+AP78+AQ78+AR78-AT78-AU78-AV78-AW78-AX78-AY78)</f>
        <v>0</v>
      </c>
      <c r="BB78" s="149"/>
      <c r="BC78" s="126" t="str">
        <f t="shared" si="52"/>
        <v>CALENTADORES</v>
      </c>
      <c r="BD78" s="127">
        <f>+BS51</f>
        <v>0</v>
      </c>
      <c r="BF78" s="113"/>
      <c r="BG78" s="151"/>
      <c r="BH78" s="151"/>
      <c r="BI78" s="151"/>
      <c r="BJ78" s="152"/>
      <c r="BL78" s="153"/>
      <c r="BM78" s="151"/>
      <c r="BN78" s="151"/>
      <c r="BO78" s="151"/>
      <c r="BP78" s="151"/>
      <c r="BQ78" s="154"/>
      <c r="BS78" s="110">
        <f>SUM(BD78+BF78+BG78+BH78+BI78+BJ78-BL78-BM78-BN78-BO78-BP78-BQ78)</f>
        <v>0</v>
      </c>
      <c r="BT78" s="149"/>
      <c r="BU78" s="126" t="str">
        <f t="shared" si="53"/>
        <v>CALENTADORES</v>
      </c>
      <c r="BV78" s="127">
        <f>+CK51</f>
        <v>0</v>
      </c>
      <c r="BX78" s="119"/>
      <c r="BY78" s="156"/>
      <c r="BZ78" s="156"/>
      <c r="CA78" s="156"/>
      <c r="CB78" s="157"/>
      <c r="CD78" s="158"/>
      <c r="CE78" s="156"/>
      <c r="CF78" s="156"/>
      <c r="CG78" s="156"/>
      <c r="CH78" s="156"/>
      <c r="CI78" s="159"/>
      <c r="CK78" s="110">
        <f>SUM(BV78+BX78+BY78+BZ78+CA78+CB78-CD78-CE78-CF78-CG78-CH78-CI78)</f>
        <v>0</v>
      </c>
    </row>
    <row r="79" spans="1:89" x14ac:dyDescent="0.3">
      <c r="A79" s="126" t="str">
        <f>+A52</f>
        <v>VACAS CUCHILLO</v>
      </c>
      <c r="B79" s="127">
        <f>+Q52</f>
        <v>0</v>
      </c>
      <c r="D79" s="95"/>
      <c r="E79" s="129"/>
      <c r="F79" s="129"/>
      <c r="G79" s="129"/>
      <c r="H79" s="130"/>
      <c r="I79" s="131"/>
      <c r="J79" s="132"/>
      <c r="K79" s="129"/>
      <c r="L79" s="129"/>
      <c r="M79" s="129"/>
      <c r="N79" s="129"/>
      <c r="O79" s="133"/>
      <c r="Q79" s="134">
        <f>SUM(B79+D79+E79+F79+G79+H79-J79-K79-L79-M79-N79-O79)</f>
        <v>0</v>
      </c>
      <c r="S79" s="126" t="str">
        <f>+S52</f>
        <v>VACAS CUCHILLO</v>
      </c>
      <c r="T79" s="135">
        <f>+AI52</f>
        <v>0</v>
      </c>
      <c r="V79" s="95"/>
      <c r="W79" s="137"/>
      <c r="X79" s="137"/>
      <c r="Y79" s="137"/>
      <c r="Z79" s="138"/>
      <c r="AB79" s="139"/>
      <c r="AC79" s="137"/>
      <c r="AD79" s="137"/>
      <c r="AE79" s="137"/>
      <c r="AF79" s="137"/>
      <c r="AG79" s="140"/>
      <c r="AI79" s="134">
        <f>SUM(T79+V79+W79+X79+Y79+Z79-AB79-AC79-AD79-AE79-AF79-AG79)</f>
        <v>0</v>
      </c>
      <c r="AK79" s="179">
        <f>AK52</f>
        <v>0</v>
      </c>
      <c r="AL79" s="142">
        <f>+BA52</f>
        <v>0</v>
      </c>
      <c r="AN79" s="95"/>
      <c r="AO79" s="144"/>
      <c r="AP79" s="144"/>
      <c r="AQ79" s="144"/>
      <c r="AR79" s="145"/>
      <c r="AS79" s="146"/>
      <c r="AT79" s="147"/>
      <c r="AU79" s="144"/>
      <c r="AV79" s="144"/>
      <c r="AW79" s="144"/>
      <c r="AX79" s="144"/>
      <c r="AY79" s="148"/>
      <c r="BA79" s="110">
        <f>SUM(AL79+AN79+AO79+AP79+AQ79+AR79-AT79-AU79-AV79-AW79-AX79-AY79)</f>
        <v>0</v>
      </c>
      <c r="BB79" s="149"/>
      <c r="BC79" s="126" t="str">
        <f t="shared" si="52"/>
        <v>VACAS CUCHILLO</v>
      </c>
      <c r="BD79" s="127">
        <f>+BS52</f>
        <v>0</v>
      </c>
      <c r="BF79" s="113"/>
      <c r="BG79" s="151"/>
      <c r="BH79" s="151"/>
      <c r="BI79" s="151"/>
      <c r="BJ79" s="152"/>
      <c r="BL79" s="153"/>
      <c r="BM79" s="151"/>
      <c r="BN79" s="151"/>
      <c r="BO79" s="151"/>
      <c r="BP79" s="151"/>
      <c r="BQ79" s="154"/>
      <c r="BS79" s="110">
        <f>SUM(BD79+BF79+BG79+BH79+BI79+BJ79-BL79-BM79-BN79-BO79-BP79-BQ79)</f>
        <v>0</v>
      </c>
      <c r="BT79" s="149"/>
      <c r="BU79" s="126" t="str">
        <f t="shared" si="53"/>
        <v>VACAS CUCHILLO</v>
      </c>
      <c r="BV79" s="127">
        <f>+CK52</f>
        <v>0</v>
      </c>
      <c r="BX79" s="119"/>
      <c r="BY79" s="156"/>
      <c r="BZ79" s="156"/>
      <c r="CA79" s="156"/>
      <c r="CB79" s="157"/>
      <c r="CD79" s="158"/>
      <c r="CE79" s="156"/>
      <c r="CF79" s="156"/>
      <c r="CG79" s="156"/>
      <c r="CH79" s="156"/>
      <c r="CI79" s="159"/>
      <c r="CK79" s="110">
        <f>SUM(BV79+BX79+BY79+BZ79+CA79+CB79-CD79-CE79-CF79-CG79-CH79-CI79)</f>
        <v>0</v>
      </c>
    </row>
    <row r="80" spans="1:89" ht="15" thickBot="1" x14ac:dyDescent="0.35">
      <c r="A80" s="126" t="str">
        <f>+A53</f>
        <v>NOVILLAS CUCHILLOS</v>
      </c>
      <c r="B80" s="127">
        <f>+Q53</f>
        <v>0</v>
      </c>
      <c r="D80" s="95"/>
      <c r="E80" s="180"/>
      <c r="F80" s="180"/>
      <c r="G80" s="180"/>
      <c r="H80" s="181"/>
      <c r="I80" s="131"/>
      <c r="J80" s="182"/>
      <c r="K80" s="183"/>
      <c r="L80" s="183"/>
      <c r="M80" s="183"/>
      <c r="N80" s="183"/>
      <c r="O80" s="184"/>
      <c r="Q80" s="134">
        <f>SUM(B80+D80+E80+F80+G80+H80-J80-K80-L80-M80-N80-O80)</f>
        <v>0</v>
      </c>
      <c r="S80" s="126" t="str">
        <f>+S53</f>
        <v>NOVILLAS CUCHILLOS</v>
      </c>
      <c r="T80" s="135">
        <f>+AI53</f>
        <v>0</v>
      </c>
      <c r="V80" s="95"/>
      <c r="W80" s="185"/>
      <c r="X80" s="185"/>
      <c r="Y80" s="185"/>
      <c r="Z80" s="186"/>
      <c r="AB80" s="187"/>
      <c r="AC80" s="188"/>
      <c r="AD80" s="188"/>
      <c r="AE80" s="188"/>
      <c r="AF80" s="188"/>
      <c r="AG80" s="189"/>
      <c r="AI80" s="134">
        <f>SUM(T80+V80+W80+X80+Y80+Z80-AB80-AC80-AD80-AE80-AF80-AG80)</f>
        <v>0</v>
      </c>
      <c r="AK80" s="179">
        <f>AK53</f>
        <v>0</v>
      </c>
      <c r="AL80" s="142">
        <f>+BA53</f>
        <v>0</v>
      </c>
      <c r="AN80" s="95"/>
      <c r="AO80" s="190"/>
      <c r="AP80" s="190"/>
      <c r="AQ80" s="190"/>
      <c r="AR80" s="191"/>
      <c r="AS80" s="146"/>
      <c r="AT80" s="192"/>
      <c r="AU80" s="193"/>
      <c r="AV80" s="193"/>
      <c r="AW80" s="193"/>
      <c r="AX80" s="193"/>
      <c r="AY80" s="194"/>
      <c r="BA80" s="110">
        <f>SUM(AL80+AN80+AO80+AP80+AQ80+AR80-AT80-AU80-AV80-AW80-AX80-AY80)</f>
        <v>0</v>
      </c>
      <c r="BB80" s="149"/>
      <c r="BC80" s="126" t="str">
        <f t="shared" si="52"/>
        <v>NOVILLAS CUCHILLOS</v>
      </c>
      <c r="BD80" s="127">
        <f>+BS53</f>
        <v>0</v>
      </c>
      <c r="BF80" s="113"/>
      <c r="BG80" s="151"/>
      <c r="BH80" s="151"/>
      <c r="BI80" s="151"/>
      <c r="BJ80" s="152"/>
      <c r="BL80" s="153"/>
      <c r="BM80" s="151"/>
      <c r="BN80" s="151"/>
      <c r="BO80" s="151"/>
      <c r="BP80" s="151"/>
      <c r="BQ80" s="154"/>
      <c r="BS80" s="110">
        <f>SUM(BD80+BF80+BG80+BH80+BI80+BJ80-BL80-BM80-BN80-BO80-BP80-BQ80)</f>
        <v>0</v>
      </c>
      <c r="BT80" s="149"/>
      <c r="BU80" s="126" t="str">
        <f t="shared" si="53"/>
        <v>NOVILLAS CUCHILLOS</v>
      </c>
      <c r="BV80" s="127">
        <f>+CK53</f>
        <v>0</v>
      </c>
      <c r="BX80" s="119"/>
      <c r="BY80" s="156"/>
      <c r="BZ80" s="156"/>
      <c r="CA80" s="156"/>
      <c r="CB80" s="157"/>
      <c r="CD80" s="158"/>
      <c r="CE80" s="156"/>
      <c r="CF80" s="156"/>
      <c r="CG80" s="156"/>
      <c r="CH80" s="156"/>
      <c r="CI80" s="159"/>
      <c r="CK80" s="110">
        <f>SUM(BV80+BX80+BY80+BZ80+CA80+CB80-CD80-CE80-CF80-CG80-CH80-CI80)</f>
        <v>0</v>
      </c>
    </row>
    <row r="81" spans="1:89" x14ac:dyDescent="0.3">
      <c r="A81" s="195" t="s">
        <v>42</v>
      </c>
      <c r="B81" s="196">
        <f>SUM(B62:B80)</f>
        <v>400</v>
      </c>
      <c r="D81" s="197">
        <f>+D62+D63+D64+D65+D66+D67+D69+D70+D71+D72+D73+D74+D75+D77+D78+D79+D80</f>
        <v>0</v>
      </c>
      <c r="E81" s="197">
        <f>+E62+E63+E64+E65+E66+E67+E69+E70+E71+E72+E73+E74+E75+E77+E78+E79+E80</f>
        <v>0</v>
      </c>
      <c r="F81" s="197">
        <f>+F62+F63+F64+F65+F66+F67+F69+F70+F71+F72+F73+F74+F75+F77+F78+F79+F80</f>
        <v>0</v>
      </c>
      <c r="G81" s="197">
        <f>+G62+G63+G64+G65+G66+G67+G69+G70+G71+G72+G73+G74+G75+G77+G78+G79+G80</f>
        <v>0</v>
      </c>
      <c r="H81" s="197">
        <f>+H62+H63+H64+H65+H66+H67+H69+H70+H71+H72+H73+H74+H75+H77+H78+H79+H80</f>
        <v>0</v>
      </c>
      <c r="J81" s="198">
        <f t="shared" ref="J81:O81" si="80">+J62+J63+J64+J65+J66+J67+J69+J70+J71+J72+J73+J74+J75+J77+J78+J79+J80</f>
        <v>0</v>
      </c>
      <c r="K81" s="198">
        <f t="shared" si="80"/>
        <v>0</v>
      </c>
      <c r="L81" s="198">
        <f t="shared" si="80"/>
        <v>0</v>
      </c>
      <c r="M81" s="198">
        <f t="shared" si="80"/>
        <v>0</v>
      </c>
      <c r="N81" s="198">
        <f t="shared" si="80"/>
        <v>0</v>
      </c>
      <c r="O81" s="198">
        <f t="shared" si="80"/>
        <v>0</v>
      </c>
      <c r="Q81" s="134">
        <f>+SUM(B81:H81)-SUM(J81:O81)</f>
        <v>400</v>
      </c>
      <c r="S81" s="195" t="s">
        <v>42</v>
      </c>
      <c r="T81" s="196">
        <f>SUM(T62:T80)</f>
        <v>306</v>
      </c>
      <c r="V81" s="199">
        <f>+V62+V63+V64+V65+V66+V67+V69+V70+V71+V72+V73+V74+V75+V77+V78+V79+V80</f>
        <v>1</v>
      </c>
      <c r="W81" s="199">
        <f>+W62+W63+W64+W65+W66+W67+W69+W70+W71+W72+W73+W74+W75+W77+W78+W79+W80</f>
        <v>0</v>
      </c>
      <c r="X81" s="199">
        <f>+X62+X63+X64+X65+X66+X67+X69+X70+X71+X72+X73+X74+X75+X77+X78+X79+X80</f>
        <v>0</v>
      </c>
      <c r="Y81" s="199">
        <f>+Y62+Y63+Y64+Y65+Y66+Y67+Y69+Y70+Y71+Y72+Y73+Y74+Y75+Y77+Y78+Y79+Y80</f>
        <v>0</v>
      </c>
      <c r="Z81" s="199">
        <f>+Z62+Z63+Z64+Z65+Z66+Z67+Z69+Z70+Z71+Z72+Z73+Z74+Z75+Z77+Z78+Z79+Z80</f>
        <v>1</v>
      </c>
      <c r="AB81" s="200">
        <f t="shared" ref="AB81:AG81" si="81">+AB62+AB63+AB64+AB65+AB66+AB67+AB69+AB70+AB71+AB72+AB73+AB74+AB75+AB77+AB78+AB79+AB80</f>
        <v>0</v>
      </c>
      <c r="AC81" s="200">
        <f t="shared" si="81"/>
        <v>0</v>
      </c>
      <c r="AD81" s="200">
        <f t="shared" si="81"/>
        <v>0</v>
      </c>
      <c r="AE81" s="200">
        <f t="shared" si="81"/>
        <v>0</v>
      </c>
      <c r="AF81" s="200">
        <f t="shared" si="81"/>
        <v>0</v>
      </c>
      <c r="AG81" s="200">
        <f t="shared" si="81"/>
        <v>1</v>
      </c>
      <c r="AI81" s="134">
        <f>+SUM(T81:Z81)-SUM(AB81:AG81)</f>
        <v>307</v>
      </c>
      <c r="AK81" s="62" t="s">
        <v>42</v>
      </c>
      <c r="AL81" s="201">
        <f>SUM(AL62:AL80)</f>
        <v>28</v>
      </c>
      <c r="AN81" s="201">
        <f>+AN62+AN63+AN64+AN65+AN66+AN67+AN69+AN70+AN71+AN72+AN73+AN74+AN75+AN77+AN78+AN79+AN80</f>
        <v>0</v>
      </c>
      <c r="AO81" s="201">
        <f>+AO62+AO63+AO64+AO65+AO66+AO67+AO69+AO70+AO71+AO72+AO73+AO74+AO75+AO77+AO78+AO79+AO80</f>
        <v>0</v>
      </c>
      <c r="AP81" s="201">
        <f>+AP62+AP63+AP64+AP65+AP66+AP67+AP69+AP70+AP71+AP72+AP73+AP74+AP75+AP77+AP78+AP79+AP80</f>
        <v>0</v>
      </c>
      <c r="AQ81" s="201">
        <f>+AQ62+AQ63+AQ64+AQ65+AQ66+AQ67+AQ69+AQ70+AQ71+AQ72+AQ73+AQ74+AQ75+AQ77+AQ78+AQ79+AQ80</f>
        <v>0</v>
      </c>
      <c r="AR81" s="201">
        <f>+AR62+AR63+AR64+AR65+AR66+AR67+AR69+AR70+AR71+AR72+AR73+AR74+AR75+AR77+AR78+AR79+AR80</f>
        <v>0</v>
      </c>
      <c r="AT81" s="201">
        <f t="shared" ref="AT81:AY81" si="82">+AT62+AT63+AT64+AT65+AT66+AT67+AT69+AT70+AT71+AT72+AT73+AT74+AT75+AT77+AT78+AT79+AT80</f>
        <v>0</v>
      </c>
      <c r="AU81" s="201">
        <f t="shared" si="82"/>
        <v>0</v>
      </c>
      <c r="AV81" s="201">
        <f t="shared" si="82"/>
        <v>0</v>
      </c>
      <c r="AW81" s="201">
        <f t="shared" si="82"/>
        <v>0</v>
      </c>
      <c r="AX81" s="201">
        <f t="shared" si="82"/>
        <v>0</v>
      </c>
      <c r="AY81" s="201">
        <f t="shared" si="82"/>
        <v>0</v>
      </c>
      <c r="BA81" s="110">
        <f>+SUM(AL81:AR81)-SUM(AT81:AY81)</f>
        <v>28</v>
      </c>
      <c r="BB81" s="149"/>
      <c r="BC81" s="62" t="s">
        <v>42</v>
      </c>
      <c r="BD81" s="201">
        <f>SUM(BD62:BD80)</f>
        <v>275</v>
      </c>
      <c r="BF81" s="201">
        <f>+BF62+BF63+BF64+BF65+BF66+BF67+BF69+BF70+BF71+BF72+BF73+BF74+BF75+BF77+BF78+BF79+BF80</f>
        <v>0</v>
      </c>
      <c r="BG81" s="201">
        <f>+BG62+BG63+BG64+BG65+BG66+BG67+BG69+BG70+BG71+BG72+BG73+BG74+BG75+BG77+BG78+BG79+BG80</f>
        <v>0</v>
      </c>
      <c r="BH81" s="201">
        <f>+BH62+BH63+BH64+BH65+BH66+BH67+BH69+BH70+BH71+BH72+BH73+BH74+BH75+BH77+BH78+BH79+BH80</f>
        <v>0</v>
      </c>
      <c r="BI81" s="201">
        <f>+BI62+BI63+BI64+BI65+BI66+BI67+BI69+BI70+BI71+BI72+BI73+BI74+BI75+BI77+BI78+BI79+BI80</f>
        <v>0</v>
      </c>
      <c r="BJ81" s="201">
        <f>+BJ62+BJ63+BJ64+BJ65+BJ66+BJ67+BJ69+BJ70+BJ71+BJ72+BJ73+BJ74+BJ75+BJ77+BJ78+BJ79+BJ80</f>
        <v>0</v>
      </c>
      <c r="BL81" s="201">
        <f t="shared" ref="BL81:BQ81" si="83">+BL62+BL63+BL64+BL65+BL66+BL67+BL69+BL70+BL71+BL72+BL73+BL74+BL75+BL77+BL78+BL79+BL80</f>
        <v>0</v>
      </c>
      <c r="BM81" s="201">
        <f t="shared" si="83"/>
        <v>0</v>
      </c>
      <c r="BN81" s="201">
        <f t="shared" si="83"/>
        <v>0</v>
      </c>
      <c r="BO81" s="201">
        <f t="shared" si="83"/>
        <v>0</v>
      </c>
      <c r="BP81" s="201">
        <f t="shared" si="83"/>
        <v>0</v>
      </c>
      <c r="BQ81" s="201">
        <f t="shared" si="83"/>
        <v>0</v>
      </c>
      <c r="BS81" s="110">
        <f>+SUM(BD81:BJ81)-SUM(BL81:BQ81)</f>
        <v>275</v>
      </c>
      <c r="BT81" s="149"/>
      <c r="BU81" s="62" t="s">
        <v>42</v>
      </c>
      <c r="BV81" s="201">
        <f>SUM(BV62:BV80)</f>
        <v>178</v>
      </c>
      <c r="BX81" s="201">
        <f>+BX62+BX63+BX64+BX65+BX66+BX67+BX69+BX70+BX71+BX72+BX73+BX74+BX75+BX77+BX78+BX79+BX80</f>
        <v>0</v>
      </c>
      <c r="BY81" s="201">
        <f>+BY62+BY63+BY64+BY65+BY66+BY67+BY69+BY70+BY71+BY72+BY73+BY74+BY75+BY77+BY78+BY79+BY80</f>
        <v>0</v>
      </c>
      <c r="BZ81" s="201">
        <f>+BZ62+BZ63+BZ64+BZ65+BZ66+BZ67+BZ69+BZ70+BZ71+BZ72+BZ73+BZ74+BZ75+BZ77+BZ78+BZ79+BZ80</f>
        <v>0</v>
      </c>
      <c r="CA81" s="201">
        <f>+CA62+CA63+CA64+CA65+CA66+CA67+CA69+CA70+CA71+CA72+CA73+CA74+CA75+CA77+CA78+CA79+CA80</f>
        <v>0</v>
      </c>
      <c r="CB81" s="201">
        <f>+CB62+CB63+CB64+CB65+CB66+CB67+CB69+CB70+CB71+CB72+CB73+CB74+CB75+CB77+CB78+CB79+CB80</f>
        <v>0</v>
      </c>
      <c r="CD81" s="201">
        <f t="shared" ref="CD81:CI81" si="84">+CD62+CD63+CD64+CD65+CD66+CD67+CD69+CD70+CD71+CD72+CD73+CD74+CD75+CD77+CD78+CD79+CD80</f>
        <v>0</v>
      </c>
      <c r="CE81" s="201">
        <f t="shared" si="84"/>
        <v>0</v>
      </c>
      <c r="CF81" s="201">
        <f t="shared" si="84"/>
        <v>0</v>
      </c>
      <c r="CG81" s="201">
        <f t="shared" si="84"/>
        <v>0</v>
      </c>
      <c r="CH81" s="201">
        <f t="shared" si="84"/>
        <v>0</v>
      </c>
      <c r="CI81" s="201">
        <f t="shared" si="84"/>
        <v>0</v>
      </c>
      <c r="CK81" s="110">
        <f>+SUM(BV81:CB81)-SUM(CD81:CI81)</f>
        <v>178</v>
      </c>
    </row>
    <row r="82" spans="1:89" s="13" customFormat="1" x14ac:dyDescent="0.3">
      <c r="A82" s="12"/>
      <c r="Q82" s="14"/>
      <c r="S82" s="12"/>
      <c r="AI82" s="14" t="e">
        <f>#REF!-AI81</f>
        <v>#REF!</v>
      </c>
      <c r="AK82" s="15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7">
        <f>BB81-BA81</f>
        <v>-28</v>
      </c>
      <c r="BB82" s="14"/>
      <c r="BC82" s="15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7">
        <f>BT81-BS81</f>
        <v>-275</v>
      </c>
      <c r="BT82" s="14"/>
      <c r="BU82" s="15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7">
        <f>CL81-CK81</f>
        <v>-178</v>
      </c>
    </row>
    <row r="83" spans="1:89" s="203" customFormat="1" ht="15.6" x14ac:dyDescent="0.3">
      <c r="A83" s="202" t="str">
        <f>+A56</f>
        <v>finca 1</v>
      </c>
      <c r="S83" s="202" t="str">
        <f>+S56</f>
        <v>finca 2</v>
      </c>
      <c r="AK83" s="204" t="str">
        <f>+AK56</f>
        <v>bestias</v>
      </c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C83" s="204" t="str">
        <f>+BC56</f>
        <v>finca 3</v>
      </c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U83" s="204" t="str">
        <f>+BU56</f>
        <v>finca 4</v>
      </c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</row>
    <row r="84" spans="1:89" s="206" customFormat="1" ht="18" thickBot="1" x14ac:dyDescent="0.35">
      <c r="A84" s="18">
        <f>+A57+1</f>
        <v>43469</v>
      </c>
      <c r="B84" s="205"/>
      <c r="C84" s="205"/>
      <c r="D84" s="205"/>
      <c r="S84" s="207">
        <f>+S58+1</f>
        <v>43469</v>
      </c>
      <c r="T84" s="205"/>
      <c r="U84" s="205"/>
      <c r="V84" s="205"/>
      <c r="AK84" s="208">
        <f>+AK58+1</f>
        <v>43469</v>
      </c>
      <c r="AL84" s="209"/>
      <c r="AM84" s="209"/>
      <c r="AN84" s="209"/>
      <c r="AO84" s="210"/>
      <c r="AP84" s="210"/>
      <c r="AQ84" s="210"/>
      <c r="AR84" s="210"/>
      <c r="AS84" s="210"/>
      <c r="AT84" s="210"/>
      <c r="AU84" s="210"/>
      <c r="AV84" s="210"/>
      <c r="AW84" s="210"/>
      <c r="AX84" s="210"/>
      <c r="AY84" s="210"/>
      <c r="AZ84" s="210"/>
      <c r="BA84" s="210"/>
      <c r="BC84" s="208">
        <f>+BC58+1</f>
        <v>43469</v>
      </c>
      <c r="BD84" s="209"/>
      <c r="BE84" s="209"/>
      <c r="BF84" s="209"/>
      <c r="BG84" s="210"/>
      <c r="BH84" s="210"/>
      <c r="BI84" s="210"/>
      <c r="BJ84" s="210"/>
      <c r="BK84" s="210"/>
      <c r="BL84" s="210"/>
      <c r="BM84" s="210"/>
      <c r="BN84" s="210"/>
      <c r="BO84" s="210"/>
      <c r="BP84" s="210"/>
      <c r="BQ84" s="210"/>
      <c r="BR84" s="210"/>
      <c r="BS84" s="210"/>
      <c r="BU84" s="208">
        <f>+BU58+1</f>
        <v>43469</v>
      </c>
      <c r="BV84" s="209"/>
      <c r="BW84" s="209"/>
      <c r="BX84" s="209"/>
      <c r="BY84" s="210"/>
      <c r="BZ84" s="210"/>
      <c r="CA84" s="210"/>
      <c r="CB84" s="210"/>
      <c r="CC84" s="210"/>
      <c r="CD84" s="210"/>
      <c r="CE84" s="210"/>
      <c r="CF84" s="210"/>
      <c r="CG84" s="210"/>
      <c r="CH84" s="210"/>
      <c r="CI84" s="210"/>
      <c r="CJ84" s="210"/>
      <c r="CK84" s="210"/>
    </row>
    <row r="85" spans="1:89" ht="18" thickBot="1" x14ac:dyDescent="0.35">
      <c r="A85" s="27">
        <f>+A84</f>
        <v>43469</v>
      </c>
      <c r="D85" s="28" t="s">
        <v>5</v>
      </c>
      <c r="E85" s="29"/>
      <c r="F85" s="29"/>
      <c r="G85" s="29"/>
      <c r="H85" s="30"/>
      <c r="I85" s="21"/>
      <c r="J85" s="31" t="s">
        <v>6</v>
      </c>
      <c r="K85" s="32"/>
      <c r="L85" s="32"/>
      <c r="M85" s="32"/>
      <c r="N85" s="32"/>
      <c r="O85" s="33"/>
      <c r="S85" s="27">
        <f>+S84</f>
        <v>43469</v>
      </c>
      <c r="V85" s="34" t="s">
        <v>5</v>
      </c>
      <c r="W85" s="35"/>
      <c r="X85" s="35"/>
      <c r="Y85" s="35"/>
      <c r="Z85" s="36"/>
      <c r="AA85" s="23"/>
      <c r="AB85" s="37" t="s">
        <v>6</v>
      </c>
      <c r="AC85" s="38"/>
      <c r="AD85" s="38"/>
      <c r="AE85" s="38"/>
      <c r="AF85" s="38"/>
      <c r="AG85" s="39"/>
      <c r="AK85" s="40">
        <f>+AK84</f>
        <v>43469</v>
      </c>
      <c r="AN85" s="41" t="s">
        <v>5</v>
      </c>
      <c r="AO85" s="42"/>
      <c r="AP85" s="42"/>
      <c r="AQ85" s="42"/>
      <c r="AR85" s="43"/>
      <c r="AT85" s="44" t="s">
        <v>6</v>
      </c>
      <c r="AU85" s="45"/>
      <c r="AV85" s="45"/>
      <c r="AW85" s="45"/>
      <c r="AX85" s="45"/>
      <c r="AY85" s="46"/>
      <c r="BC85" s="40">
        <f>+BC84</f>
        <v>43469</v>
      </c>
      <c r="BF85" s="41" t="s">
        <v>5</v>
      </c>
      <c r="BG85" s="42"/>
      <c r="BH85" s="42"/>
      <c r="BI85" s="42"/>
      <c r="BJ85" s="43"/>
      <c r="BL85" s="44" t="s">
        <v>6</v>
      </c>
      <c r="BM85" s="45"/>
      <c r="BN85" s="45"/>
      <c r="BO85" s="45"/>
      <c r="BP85" s="45"/>
      <c r="BQ85" s="46"/>
      <c r="BU85" s="40">
        <f>+BU84</f>
        <v>43469</v>
      </c>
      <c r="BX85" s="41" t="s">
        <v>5</v>
      </c>
      <c r="BY85" s="42"/>
      <c r="BZ85" s="42"/>
      <c r="CA85" s="42"/>
      <c r="CB85" s="43"/>
      <c r="CD85" s="44" t="s">
        <v>6</v>
      </c>
      <c r="CE85" s="45"/>
      <c r="CF85" s="45"/>
      <c r="CG85" s="45"/>
      <c r="CH85" s="45"/>
      <c r="CI85" s="46"/>
    </row>
    <row r="86" spans="1:89" ht="12.75" customHeight="1" x14ac:dyDescent="0.3">
      <c r="A86" s="47" t="s">
        <v>7</v>
      </c>
      <c r="B86" s="48" t="s">
        <v>8</v>
      </c>
      <c r="D86" s="49" t="s">
        <v>9</v>
      </c>
      <c r="E86" s="50" t="s">
        <v>10</v>
      </c>
      <c r="F86" s="50" t="s">
        <v>11</v>
      </c>
      <c r="G86" s="50" t="s">
        <v>12</v>
      </c>
      <c r="H86" s="51" t="s">
        <v>13</v>
      </c>
      <c r="I86" s="21"/>
      <c r="J86" s="52" t="s">
        <v>14</v>
      </c>
      <c r="K86" s="53" t="s">
        <v>15</v>
      </c>
      <c r="L86" s="53" t="s">
        <v>16</v>
      </c>
      <c r="M86" s="53" t="s">
        <v>10</v>
      </c>
      <c r="N86" s="53" t="s">
        <v>12</v>
      </c>
      <c r="O86" s="54" t="s">
        <v>13</v>
      </c>
      <c r="Q86" s="55" t="s">
        <v>17</v>
      </c>
      <c r="S86" s="47" t="s">
        <v>7</v>
      </c>
      <c r="T86" s="48" t="s">
        <v>8</v>
      </c>
      <c r="V86" s="56" t="s">
        <v>9</v>
      </c>
      <c r="W86" s="57" t="s">
        <v>10</v>
      </c>
      <c r="X86" s="57" t="s">
        <v>11</v>
      </c>
      <c r="Y86" s="57" t="s">
        <v>12</v>
      </c>
      <c r="Z86" s="58" t="s">
        <v>13</v>
      </c>
      <c r="AA86" s="23"/>
      <c r="AB86" s="59" t="s">
        <v>14</v>
      </c>
      <c r="AC86" s="60" t="s">
        <v>15</v>
      </c>
      <c r="AD86" s="60" t="s">
        <v>16</v>
      </c>
      <c r="AE86" s="60" t="s">
        <v>10</v>
      </c>
      <c r="AF86" s="60" t="s">
        <v>12</v>
      </c>
      <c r="AG86" s="61" t="s">
        <v>13</v>
      </c>
      <c r="AI86" s="55" t="s">
        <v>17</v>
      </c>
      <c r="AK86" s="62" t="s">
        <v>7</v>
      </c>
      <c r="AL86" s="63" t="s">
        <v>8</v>
      </c>
      <c r="AN86" s="64" t="s">
        <v>9</v>
      </c>
      <c r="AO86" s="65" t="s">
        <v>10</v>
      </c>
      <c r="AP86" s="65" t="s">
        <v>11</v>
      </c>
      <c r="AQ86" s="65" t="s">
        <v>12</v>
      </c>
      <c r="AR86" s="66" t="s">
        <v>13</v>
      </c>
      <c r="AT86" s="67" t="s">
        <v>14</v>
      </c>
      <c r="AU86" s="68" t="s">
        <v>15</v>
      </c>
      <c r="AV86" s="68" t="s">
        <v>16</v>
      </c>
      <c r="AW86" s="68" t="s">
        <v>10</v>
      </c>
      <c r="AX86" s="68" t="s">
        <v>12</v>
      </c>
      <c r="AY86" s="69" t="s">
        <v>13</v>
      </c>
      <c r="BA86" s="70" t="s">
        <v>17</v>
      </c>
      <c r="BB86" s="71"/>
      <c r="BC86" s="47" t="s">
        <v>7</v>
      </c>
      <c r="BD86" s="48" t="s">
        <v>8</v>
      </c>
      <c r="BF86" s="64" t="s">
        <v>9</v>
      </c>
      <c r="BG86" s="65" t="s">
        <v>10</v>
      </c>
      <c r="BH86" s="65" t="s">
        <v>11</v>
      </c>
      <c r="BI86" s="65" t="s">
        <v>12</v>
      </c>
      <c r="BJ86" s="66" t="s">
        <v>13</v>
      </c>
      <c r="BL86" s="67" t="s">
        <v>14</v>
      </c>
      <c r="BM86" s="68" t="s">
        <v>15</v>
      </c>
      <c r="BN86" s="68" t="s">
        <v>16</v>
      </c>
      <c r="BO86" s="68" t="s">
        <v>10</v>
      </c>
      <c r="BP86" s="68" t="s">
        <v>12</v>
      </c>
      <c r="BQ86" s="69" t="s">
        <v>13</v>
      </c>
      <c r="BS86" s="70" t="s">
        <v>17</v>
      </c>
      <c r="BT86" s="71"/>
      <c r="BU86" s="47" t="s">
        <v>7</v>
      </c>
      <c r="BV86" s="48" t="s">
        <v>8</v>
      </c>
      <c r="BX86" s="64" t="s">
        <v>9</v>
      </c>
      <c r="BY86" s="65" t="s">
        <v>10</v>
      </c>
      <c r="BZ86" s="65" t="s">
        <v>11</v>
      </c>
      <c r="CA86" s="65" t="s">
        <v>12</v>
      </c>
      <c r="CB86" s="66" t="s">
        <v>13</v>
      </c>
      <c r="CD86" s="67" t="s">
        <v>14</v>
      </c>
      <c r="CE86" s="68" t="s">
        <v>15</v>
      </c>
      <c r="CF86" s="68" t="s">
        <v>16</v>
      </c>
      <c r="CG86" s="68" t="s">
        <v>10</v>
      </c>
      <c r="CH86" s="68" t="s">
        <v>12</v>
      </c>
      <c r="CI86" s="69" t="s">
        <v>13</v>
      </c>
      <c r="CK86" s="70" t="s">
        <v>17</v>
      </c>
    </row>
    <row r="87" spans="1:89" x14ac:dyDescent="0.3">
      <c r="A87" s="72"/>
      <c r="B87" s="73"/>
      <c r="D87" s="74"/>
      <c r="E87" s="75"/>
      <c r="F87" s="75"/>
      <c r="G87" s="75"/>
      <c r="H87" s="76"/>
      <c r="I87" s="21"/>
      <c r="J87" s="77"/>
      <c r="K87" s="78"/>
      <c r="L87" s="78"/>
      <c r="M87" s="78"/>
      <c r="N87" s="78"/>
      <c r="O87" s="79"/>
      <c r="Q87" s="55"/>
      <c r="S87" s="72"/>
      <c r="T87" s="73"/>
      <c r="V87" s="80"/>
      <c r="W87" s="81"/>
      <c r="X87" s="81"/>
      <c r="Y87" s="81"/>
      <c r="Z87" s="82"/>
      <c r="AA87" s="23"/>
      <c r="AB87" s="83"/>
      <c r="AC87" s="84"/>
      <c r="AD87" s="84"/>
      <c r="AE87" s="84"/>
      <c r="AF87" s="84"/>
      <c r="AG87" s="85"/>
      <c r="AI87" s="55"/>
      <c r="AK87" s="86"/>
      <c r="AL87" s="87"/>
      <c r="AN87" s="88"/>
      <c r="AO87" s="89"/>
      <c r="AP87" s="89"/>
      <c r="AQ87" s="89"/>
      <c r="AR87" s="90"/>
      <c r="AT87" s="91"/>
      <c r="AU87" s="89"/>
      <c r="AV87" s="89"/>
      <c r="AW87" s="89"/>
      <c r="AX87" s="89"/>
      <c r="AY87" s="92"/>
      <c r="BA87" s="70"/>
      <c r="BB87" s="71"/>
      <c r="BC87" s="72"/>
      <c r="BD87" s="73"/>
      <c r="BF87" s="88"/>
      <c r="BG87" s="89"/>
      <c r="BH87" s="89"/>
      <c r="BI87" s="89"/>
      <c r="BJ87" s="90"/>
      <c r="BL87" s="91"/>
      <c r="BM87" s="89"/>
      <c r="BN87" s="89"/>
      <c r="BO87" s="89"/>
      <c r="BP87" s="89"/>
      <c r="BQ87" s="92"/>
      <c r="BS87" s="70"/>
      <c r="BT87" s="71"/>
      <c r="BU87" s="72"/>
      <c r="BV87" s="73"/>
      <c r="BX87" s="88"/>
      <c r="BY87" s="89"/>
      <c r="BZ87" s="89"/>
      <c r="CA87" s="89"/>
      <c r="CB87" s="90"/>
      <c r="CD87" s="91"/>
      <c r="CE87" s="89"/>
      <c r="CF87" s="89"/>
      <c r="CG87" s="89"/>
      <c r="CH87" s="89"/>
      <c r="CI87" s="92"/>
      <c r="CK87" s="70"/>
    </row>
    <row r="88" spans="1:89" s="125" customFormat="1" x14ac:dyDescent="0.3">
      <c r="A88" s="93" t="s">
        <v>19</v>
      </c>
      <c r="B88" s="94"/>
      <c r="C88"/>
      <c r="D88" s="95"/>
      <c r="E88" s="96"/>
      <c r="F88" s="96"/>
      <c r="G88" s="96"/>
      <c r="H88" s="97"/>
      <c r="I88"/>
      <c r="J88" s="98"/>
      <c r="K88" s="99"/>
      <c r="L88" s="99"/>
      <c r="M88" s="99"/>
      <c r="N88" s="99"/>
      <c r="O88" s="100"/>
      <c r="P88"/>
      <c r="Q88" s="101"/>
      <c r="R88"/>
      <c r="S88" s="93" t="s">
        <v>19</v>
      </c>
      <c r="T88" s="94"/>
      <c r="U88"/>
      <c r="V88" s="95"/>
      <c r="W88" s="96"/>
      <c r="X88" s="96"/>
      <c r="Y88" s="96"/>
      <c r="Z88" s="97"/>
      <c r="AA88"/>
      <c r="AB88" s="98"/>
      <c r="AC88" s="99"/>
      <c r="AD88" s="99"/>
      <c r="AE88" s="99"/>
      <c r="AF88" s="99"/>
      <c r="AG88" s="100"/>
      <c r="AH88"/>
      <c r="AI88" s="101"/>
      <c r="AJ88"/>
      <c r="AK88" s="102" t="s">
        <v>20</v>
      </c>
      <c r="AL88" s="103"/>
      <c r="AM88" s="26"/>
      <c r="AN88" s="104"/>
      <c r="AO88" s="105"/>
      <c r="AP88" s="105"/>
      <c r="AQ88" s="105"/>
      <c r="AR88" s="106"/>
      <c r="AS88" s="107"/>
      <c r="AT88" s="108"/>
      <c r="AU88" s="105"/>
      <c r="AV88" s="105"/>
      <c r="AW88" s="105"/>
      <c r="AX88" s="105"/>
      <c r="AY88" s="109"/>
      <c r="AZ88" s="26"/>
      <c r="BA88" s="110"/>
      <c r="BB88" s="111"/>
      <c r="BC88" s="93" t="str">
        <f t="shared" ref="BC88:BC107" si="85">BC61</f>
        <v>GAN.CRIANZA</v>
      </c>
      <c r="BD88" s="94"/>
      <c r="BE88" s="112"/>
      <c r="BF88" s="113"/>
      <c r="BG88" s="114"/>
      <c r="BH88" s="114"/>
      <c r="BI88" s="114"/>
      <c r="BJ88" s="115"/>
      <c r="BK88" s="112"/>
      <c r="BL88" s="116"/>
      <c r="BM88" s="114"/>
      <c r="BN88" s="114"/>
      <c r="BO88" s="114"/>
      <c r="BP88" s="114"/>
      <c r="BQ88" s="117"/>
      <c r="BR88" s="26"/>
      <c r="BS88" s="118"/>
      <c r="BT88" s="111"/>
      <c r="BU88" s="93" t="str">
        <f t="shared" ref="BU88:BU107" si="86">BU61</f>
        <v>GAN.CRIANZA</v>
      </c>
      <c r="BV88" s="94"/>
      <c r="BW88" s="112"/>
      <c r="BX88" s="119"/>
      <c r="BY88" s="120"/>
      <c r="BZ88" s="120"/>
      <c r="CA88" s="120"/>
      <c r="CB88" s="121"/>
      <c r="CC88" s="112"/>
      <c r="CD88" s="122"/>
      <c r="CE88" s="120"/>
      <c r="CF88" s="120"/>
      <c r="CG88" s="120"/>
      <c r="CH88" s="120"/>
      <c r="CI88" s="123"/>
      <c r="CJ88" s="26"/>
      <c r="CK88" s="124"/>
    </row>
    <row r="89" spans="1:89" x14ac:dyDescent="0.3">
      <c r="A89" s="126" t="str">
        <f t="shared" ref="A89:A94" si="87">+A62</f>
        <v xml:space="preserve">BECERRAS </v>
      </c>
      <c r="B89" s="127">
        <f t="shared" ref="B89:B94" si="88">+Q62</f>
        <v>0</v>
      </c>
      <c r="D89" s="128"/>
      <c r="E89" s="129"/>
      <c r="F89" s="129"/>
      <c r="G89" s="129"/>
      <c r="H89" s="130"/>
      <c r="I89" s="131"/>
      <c r="J89" s="132"/>
      <c r="K89" s="129"/>
      <c r="L89" s="129"/>
      <c r="M89" s="129"/>
      <c r="N89" s="129"/>
      <c r="O89" s="133"/>
      <c r="Q89" s="134">
        <f t="shared" ref="Q89:Q94" si="89">SUM(B89+D89+E89+F89+G89+H89-J89-K89-L89-M89-N89-O89)</f>
        <v>0</v>
      </c>
      <c r="S89" s="126" t="str">
        <f t="shared" ref="S89:S94" si="90">+S62</f>
        <v xml:space="preserve">BECERRAS </v>
      </c>
      <c r="T89" s="135">
        <f t="shared" ref="T89:T94" si="91">+AI62</f>
        <v>69</v>
      </c>
      <c r="V89" s="136"/>
      <c r="W89" s="137"/>
      <c r="X89" s="137"/>
      <c r="Y89" s="137"/>
      <c r="Z89" s="138"/>
      <c r="AB89" s="139"/>
      <c r="AC89" s="137"/>
      <c r="AD89" s="137"/>
      <c r="AE89" s="137"/>
      <c r="AF89" s="137"/>
      <c r="AG89" s="140"/>
      <c r="AI89" s="134">
        <f t="shared" ref="AI89:AI94" si="92">SUM(T89+V89+W89+X89+Y89+Z89-AB89-AC89-AD89-AE89-AF89-AG89)</f>
        <v>69</v>
      </c>
      <c r="AK89" s="141" t="str">
        <f t="shared" ref="AK89:AK94" si="93">AK62</f>
        <v>POTRO HEMBRA</v>
      </c>
      <c r="AL89" s="142">
        <f t="shared" ref="AL89:AL94" si="94">+BA62</f>
        <v>4</v>
      </c>
      <c r="AN89" s="143"/>
      <c r="AO89" s="144"/>
      <c r="AP89" s="144"/>
      <c r="AQ89" s="144"/>
      <c r="AR89" s="145"/>
      <c r="AS89" s="146"/>
      <c r="AT89" s="147"/>
      <c r="AU89" s="144"/>
      <c r="AV89" s="144"/>
      <c r="AW89" s="144"/>
      <c r="AX89" s="144"/>
      <c r="AY89" s="148"/>
      <c r="BA89" s="110">
        <f t="shared" ref="BA89:BA94" si="95">SUM(AL89+AN89+AO89+AP89+AQ89+AR89-AT89-AU89-AV89-AW89-AX89-AY89)</f>
        <v>4</v>
      </c>
      <c r="BB89" s="149"/>
      <c r="BC89" s="126" t="str">
        <f t="shared" si="85"/>
        <v xml:space="preserve">BECERRAS </v>
      </c>
      <c r="BD89" s="127">
        <f t="shared" ref="BD89:BD94" si="96">+BS62</f>
        <v>0</v>
      </c>
      <c r="BF89" s="150"/>
      <c r="BG89" s="151"/>
      <c r="BH89" s="151"/>
      <c r="BI89" s="151"/>
      <c r="BJ89" s="152"/>
      <c r="BL89" s="153"/>
      <c r="BM89" s="151"/>
      <c r="BN89" s="151"/>
      <c r="BO89" s="151"/>
      <c r="BP89" s="151"/>
      <c r="BQ89" s="154"/>
      <c r="BS89" s="110">
        <f t="shared" ref="BS89:BS94" si="97">SUM(BD89+BF89+BG89+BH89+BI89+BJ89-BL89-BM89-BN89-BO89-BP89-BQ89)</f>
        <v>0</v>
      </c>
      <c r="BT89" s="149"/>
      <c r="BU89" s="126" t="str">
        <f t="shared" si="86"/>
        <v xml:space="preserve">BECERRAS </v>
      </c>
      <c r="BV89" s="127">
        <f t="shared" ref="BV89:BV94" si="98">+CK62</f>
        <v>0</v>
      </c>
      <c r="BX89" s="155"/>
      <c r="BY89" s="156"/>
      <c r="BZ89" s="156"/>
      <c r="CA89" s="156"/>
      <c r="CB89" s="157"/>
      <c r="CD89" s="158"/>
      <c r="CE89" s="156"/>
      <c r="CF89" s="156"/>
      <c r="CG89" s="156"/>
      <c r="CH89" s="156"/>
      <c r="CI89" s="159"/>
      <c r="CK89" s="110">
        <f t="shared" ref="CK89:CK94" si="99">SUM(BV89+BX89+BY89+BZ89+CA89+CB89-CD89-CE89-CF89-CG89-CH89-CI89)</f>
        <v>0</v>
      </c>
    </row>
    <row r="90" spans="1:89" x14ac:dyDescent="0.3">
      <c r="A90" s="126" t="str">
        <f t="shared" si="87"/>
        <v>BECERROS</v>
      </c>
      <c r="B90" s="127">
        <f t="shared" si="88"/>
        <v>0</v>
      </c>
      <c r="D90" s="128"/>
      <c r="E90" s="129"/>
      <c r="F90" s="129"/>
      <c r="G90" s="129"/>
      <c r="H90" s="130"/>
      <c r="I90" s="131"/>
      <c r="J90" s="132"/>
      <c r="K90" s="129"/>
      <c r="L90" s="129"/>
      <c r="M90" s="129"/>
      <c r="N90" s="129"/>
      <c r="O90" s="133"/>
      <c r="Q90" s="134">
        <f t="shared" si="89"/>
        <v>0</v>
      </c>
      <c r="S90" s="126" t="str">
        <f t="shared" si="90"/>
        <v>BECERROS</v>
      </c>
      <c r="T90" s="135">
        <f t="shared" si="91"/>
        <v>59</v>
      </c>
      <c r="V90" s="136"/>
      <c r="W90" s="137"/>
      <c r="X90" s="137"/>
      <c r="Y90" s="137"/>
      <c r="Z90" s="138"/>
      <c r="AB90" s="139"/>
      <c r="AC90" s="137"/>
      <c r="AD90" s="137"/>
      <c r="AE90" s="137"/>
      <c r="AF90" s="137"/>
      <c r="AG90" s="140"/>
      <c r="AI90" s="134">
        <f t="shared" si="92"/>
        <v>59</v>
      </c>
      <c r="AK90" s="141" t="str">
        <f t="shared" si="93"/>
        <v>POTRO MACHO</v>
      </c>
      <c r="AL90" s="142">
        <f t="shared" si="94"/>
        <v>6</v>
      </c>
      <c r="AN90" s="143"/>
      <c r="AO90" s="144"/>
      <c r="AP90" s="144"/>
      <c r="AQ90" s="144"/>
      <c r="AR90" s="145"/>
      <c r="AS90" s="146"/>
      <c r="AT90" s="147"/>
      <c r="AU90" s="144"/>
      <c r="AV90" s="144"/>
      <c r="AW90" s="144"/>
      <c r="AX90" s="144"/>
      <c r="AY90" s="148"/>
      <c r="BA90" s="110">
        <f t="shared" si="95"/>
        <v>6</v>
      </c>
      <c r="BB90" s="149"/>
      <c r="BC90" s="126" t="str">
        <f t="shared" si="85"/>
        <v>BECERROS</v>
      </c>
      <c r="BD90" s="127">
        <f t="shared" si="96"/>
        <v>0</v>
      </c>
      <c r="BF90" s="150"/>
      <c r="BG90" s="151"/>
      <c r="BH90" s="151"/>
      <c r="BI90" s="151"/>
      <c r="BJ90" s="152"/>
      <c r="BL90" s="153"/>
      <c r="BM90" s="151"/>
      <c r="BN90" s="151"/>
      <c r="BO90" s="151"/>
      <c r="BP90" s="151"/>
      <c r="BQ90" s="154"/>
      <c r="BS90" s="110">
        <f t="shared" si="97"/>
        <v>0</v>
      </c>
      <c r="BT90" s="149"/>
      <c r="BU90" s="126" t="str">
        <f t="shared" si="86"/>
        <v>BECERROS</v>
      </c>
      <c r="BV90" s="127">
        <f t="shared" si="98"/>
        <v>0</v>
      </c>
      <c r="BX90" s="155"/>
      <c r="BY90" s="156"/>
      <c r="BZ90" s="156"/>
      <c r="CA90" s="156"/>
      <c r="CB90" s="157"/>
      <c r="CD90" s="158"/>
      <c r="CE90" s="156"/>
      <c r="CF90" s="156"/>
      <c r="CG90" s="156"/>
      <c r="CH90" s="156"/>
      <c r="CI90" s="159"/>
      <c r="CK90" s="110">
        <f t="shared" si="99"/>
        <v>0</v>
      </c>
    </row>
    <row r="91" spans="1:89" x14ac:dyDescent="0.3">
      <c r="A91" s="126" t="str">
        <f t="shared" si="87"/>
        <v>MAUTAS</v>
      </c>
      <c r="B91" s="127">
        <f t="shared" si="88"/>
        <v>54</v>
      </c>
      <c r="D91" s="95"/>
      <c r="E91" s="129"/>
      <c r="F91" s="129"/>
      <c r="G91" s="129"/>
      <c r="H91" s="130"/>
      <c r="I91" s="131"/>
      <c r="J91" s="132"/>
      <c r="K91" s="129"/>
      <c r="L91" s="129"/>
      <c r="M91" s="129"/>
      <c r="N91" s="129"/>
      <c r="O91" s="133"/>
      <c r="Q91" s="134">
        <f t="shared" si="89"/>
        <v>54</v>
      </c>
      <c r="S91" s="126" t="str">
        <f t="shared" si="90"/>
        <v>MAUTAS</v>
      </c>
      <c r="T91" s="135">
        <f t="shared" si="91"/>
        <v>0</v>
      </c>
      <c r="V91" s="95"/>
      <c r="W91" s="137"/>
      <c r="X91" s="137"/>
      <c r="Y91" s="137"/>
      <c r="Z91" s="138"/>
      <c r="AB91" s="139"/>
      <c r="AC91" s="137"/>
      <c r="AD91" s="137"/>
      <c r="AE91" s="137"/>
      <c r="AF91" s="137"/>
      <c r="AG91" s="140"/>
      <c r="AI91" s="134">
        <f t="shared" si="92"/>
        <v>0</v>
      </c>
      <c r="AK91" s="141" t="str">
        <f t="shared" si="93"/>
        <v>CABALLO</v>
      </c>
      <c r="AL91" s="142">
        <f t="shared" si="94"/>
        <v>8</v>
      </c>
      <c r="AN91" s="95"/>
      <c r="AO91" s="144"/>
      <c r="AP91" s="144"/>
      <c r="AQ91" s="144"/>
      <c r="AR91" s="145"/>
      <c r="AS91" s="146"/>
      <c r="AT91" s="147"/>
      <c r="AU91" s="144"/>
      <c r="AV91" s="144"/>
      <c r="AW91" s="144"/>
      <c r="AX91" s="144"/>
      <c r="AY91" s="148"/>
      <c r="BA91" s="110">
        <f t="shared" si="95"/>
        <v>8</v>
      </c>
      <c r="BB91" s="149"/>
      <c r="BC91" s="126" t="str">
        <f t="shared" si="85"/>
        <v>MAUTAS</v>
      </c>
      <c r="BD91" s="127">
        <f t="shared" si="96"/>
        <v>0</v>
      </c>
      <c r="BF91" s="113"/>
      <c r="BG91" s="151"/>
      <c r="BH91" s="151"/>
      <c r="BI91" s="151"/>
      <c r="BJ91" s="152"/>
      <c r="BL91" s="153"/>
      <c r="BM91" s="151"/>
      <c r="BN91" s="151"/>
      <c r="BO91" s="151"/>
      <c r="BP91" s="151"/>
      <c r="BQ91" s="154"/>
      <c r="BS91" s="110">
        <f t="shared" si="97"/>
        <v>0</v>
      </c>
      <c r="BT91" s="149"/>
      <c r="BU91" s="126" t="str">
        <f t="shared" si="86"/>
        <v>MAUTAS</v>
      </c>
      <c r="BV91" s="127">
        <f t="shared" si="98"/>
        <v>0</v>
      </c>
      <c r="BX91" s="119"/>
      <c r="BY91" s="156"/>
      <c r="BZ91" s="156"/>
      <c r="CA91" s="156"/>
      <c r="CB91" s="157"/>
      <c r="CD91" s="158"/>
      <c r="CE91" s="156"/>
      <c r="CF91" s="156"/>
      <c r="CG91" s="156"/>
      <c r="CH91" s="156"/>
      <c r="CI91" s="159"/>
      <c r="CK91" s="110">
        <f t="shared" si="99"/>
        <v>0</v>
      </c>
    </row>
    <row r="92" spans="1:89" x14ac:dyDescent="0.3">
      <c r="A92" s="126" t="str">
        <f t="shared" si="87"/>
        <v>MAUTES</v>
      </c>
      <c r="B92" s="127">
        <f t="shared" si="88"/>
        <v>280</v>
      </c>
      <c r="D92" s="95"/>
      <c r="E92" s="129"/>
      <c r="F92" s="129"/>
      <c r="G92" s="129"/>
      <c r="H92" s="130"/>
      <c r="I92" s="131"/>
      <c r="J92" s="132"/>
      <c r="K92" s="129"/>
      <c r="L92" s="129"/>
      <c r="M92" s="129"/>
      <c r="N92" s="129"/>
      <c r="O92" s="133"/>
      <c r="Q92" s="134">
        <f t="shared" si="89"/>
        <v>280</v>
      </c>
      <c r="S92" s="126" t="str">
        <f t="shared" si="90"/>
        <v>MAUTES</v>
      </c>
      <c r="T92" s="135">
        <f t="shared" si="91"/>
        <v>0</v>
      </c>
      <c r="V92" s="95"/>
      <c r="W92" s="137"/>
      <c r="X92" s="137"/>
      <c r="Y92" s="137"/>
      <c r="Z92" s="138"/>
      <c r="AB92" s="139"/>
      <c r="AC92" s="137"/>
      <c r="AD92" s="137"/>
      <c r="AE92" s="137"/>
      <c r="AF92" s="137"/>
      <c r="AG92" s="140"/>
      <c r="AI92" s="134">
        <f t="shared" si="92"/>
        <v>0</v>
      </c>
      <c r="AK92" s="141" t="str">
        <f t="shared" si="93"/>
        <v>YEGUA</v>
      </c>
      <c r="AL92" s="142">
        <f t="shared" si="94"/>
        <v>7</v>
      </c>
      <c r="AN92" s="95"/>
      <c r="AO92" s="144"/>
      <c r="AP92" s="144"/>
      <c r="AQ92" s="144"/>
      <c r="AR92" s="145"/>
      <c r="AS92" s="146"/>
      <c r="AT92" s="147"/>
      <c r="AU92" s="144"/>
      <c r="AV92" s="144"/>
      <c r="AW92" s="144"/>
      <c r="AX92" s="144"/>
      <c r="AY92" s="148"/>
      <c r="BA92" s="110">
        <f t="shared" si="95"/>
        <v>7</v>
      </c>
      <c r="BB92" s="149"/>
      <c r="BC92" s="126" t="str">
        <f t="shared" si="85"/>
        <v>MAUTES</v>
      </c>
      <c r="BD92" s="127">
        <f t="shared" si="96"/>
        <v>0</v>
      </c>
      <c r="BF92" s="113"/>
      <c r="BG92" s="151"/>
      <c r="BH92" s="151"/>
      <c r="BI92" s="151"/>
      <c r="BJ92" s="152"/>
      <c r="BL92" s="153"/>
      <c r="BM92" s="151"/>
      <c r="BN92" s="151"/>
      <c r="BO92" s="151"/>
      <c r="BP92" s="151"/>
      <c r="BQ92" s="154"/>
      <c r="BS92" s="110">
        <f t="shared" si="97"/>
        <v>0</v>
      </c>
      <c r="BT92" s="149"/>
      <c r="BU92" s="126" t="str">
        <f t="shared" si="86"/>
        <v>MAUTES</v>
      </c>
      <c r="BV92" s="127">
        <f t="shared" si="98"/>
        <v>0</v>
      </c>
      <c r="BX92" s="119"/>
      <c r="BY92" s="156"/>
      <c r="BZ92" s="156"/>
      <c r="CA92" s="156"/>
      <c r="CB92" s="157"/>
      <c r="CD92" s="158"/>
      <c r="CE92" s="156"/>
      <c r="CF92" s="156"/>
      <c r="CG92" s="156"/>
      <c r="CH92" s="156"/>
      <c r="CI92" s="159"/>
      <c r="CK92" s="110">
        <f t="shared" si="99"/>
        <v>0</v>
      </c>
    </row>
    <row r="93" spans="1:89" x14ac:dyDescent="0.3">
      <c r="A93" s="126">
        <f t="shared" si="87"/>
        <v>0</v>
      </c>
      <c r="B93" s="127">
        <f t="shared" si="88"/>
        <v>0</v>
      </c>
      <c r="D93" s="95"/>
      <c r="E93" s="129"/>
      <c r="F93" s="129"/>
      <c r="G93" s="129"/>
      <c r="H93" s="130"/>
      <c r="I93" s="131"/>
      <c r="J93" s="132"/>
      <c r="K93" s="129"/>
      <c r="L93" s="129"/>
      <c r="M93" s="129"/>
      <c r="N93" s="129"/>
      <c r="O93" s="133"/>
      <c r="Q93" s="134">
        <f t="shared" si="89"/>
        <v>0</v>
      </c>
      <c r="S93" s="126">
        <f t="shared" si="90"/>
        <v>0</v>
      </c>
      <c r="T93" s="135">
        <f t="shared" si="91"/>
        <v>0</v>
      </c>
      <c r="V93" s="95"/>
      <c r="W93" s="137"/>
      <c r="X93" s="137"/>
      <c r="Y93" s="137"/>
      <c r="Z93" s="138"/>
      <c r="AB93" s="139"/>
      <c r="AC93" s="137"/>
      <c r="AD93" s="137"/>
      <c r="AE93" s="137"/>
      <c r="AF93" s="137"/>
      <c r="AG93" s="140"/>
      <c r="AI93" s="134">
        <f t="shared" si="92"/>
        <v>0</v>
      </c>
      <c r="AK93" s="141">
        <f t="shared" si="93"/>
        <v>0</v>
      </c>
      <c r="AL93" s="142">
        <f t="shared" si="94"/>
        <v>0</v>
      </c>
      <c r="AN93" s="95"/>
      <c r="AO93" s="144"/>
      <c r="AP93" s="144"/>
      <c r="AQ93" s="144"/>
      <c r="AR93" s="145"/>
      <c r="AS93" s="146"/>
      <c r="AT93" s="147"/>
      <c r="AU93" s="144"/>
      <c r="AV93" s="144"/>
      <c r="AW93" s="144"/>
      <c r="AX93" s="144"/>
      <c r="AY93" s="148"/>
      <c r="BA93" s="110">
        <f t="shared" si="95"/>
        <v>0</v>
      </c>
      <c r="BB93" s="149"/>
      <c r="BC93" s="126">
        <f t="shared" si="85"/>
        <v>0</v>
      </c>
      <c r="BD93" s="127">
        <f t="shared" si="96"/>
        <v>0</v>
      </c>
      <c r="BF93" s="113"/>
      <c r="BG93" s="151"/>
      <c r="BH93" s="151"/>
      <c r="BI93" s="151"/>
      <c r="BJ93" s="152"/>
      <c r="BL93" s="153"/>
      <c r="BM93" s="151"/>
      <c r="BN93" s="151"/>
      <c r="BO93" s="151"/>
      <c r="BP93" s="151"/>
      <c r="BQ93" s="154"/>
      <c r="BS93" s="110">
        <f t="shared" si="97"/>
        <v>0</v>
      </c>
      <c r="BT93" s="149"/>
      <c r="BU93" s="126">
        <f t="shared" si="86"/>
        <v>0</v>
      </c>
      <c r="BV93" s="127">
        <f t="shared" si="98"/>
        <v>0</v>
      </c>
      <c r="BX93" s="119"/>
      <c r="BY93" s="156"/>
      <c r="BZ93" s="156"/>
      <c r="CA93" s="156"/>
      <c r="CB93" s="157"/>
      <c r="CD93" s="158"/>
      <c r="CE93" s="156"/>
      <c r="CF93" s="156"/>
      <c r="CG93" s="156"/>
      <c r="CH93" s="156"/>
      <c r="CI93" s="159"/>
      <c r="CK93" s="110">
        <f t="shared" si="99"/>
        <v>0</v>
      </c>
    </row>
    <row r="94" spans="1:89" x14ac:dyDescent="0.3">
      <c r="A94" s="126">
        <f t="shared" si="87"/>
        <v>0</v>
      </c>
      <c r="B94" s="127">
        <f t="shared" si="88"/>
        <v>0</v>
      </c>
      <c r="D94" s="95"/>
      <c r="E94" s="129"/>
      <c r="F94" s="129"/>
      <c r="G94" s="129"/>
      <c r="H94" s="130"/>
      <c r="I94" s="131"/>
      <c r="J94" s="132"/>
      <c r="K94" s="129"/>
      <c r="L94" s="129"/>
      <c r="M94" s="129"/>
      <c r="N94" s="129"/>
      <c r="O94" s="133"/>
      <c r="Q94" s="134">
        <f t="shared" si="89"/>
        <v>0</v>
      </c>
      <c r="S94" s="126">
        <f t="shared" si="90"/>
        <v>0</v>
      </c>
      <c r="T94" s="135">
        <f t="shared" si="91"/>
        <v>0</v>
      </c>
      <c r="V94" s="95"/>
      <c r="W94" s="137"/>
      <c r="X94" s="137"/>
      <c r="Y94" s="137"/>
      <c r="Z94" s="138"/>
      <c r="AB94" s="139"/>
      <c r="AC94" s="137"/>
      <c r="AD94" s="137"/>
      <c r="AE94" s="137"/>
      <c r="AF94" s="137"/>
      <c r="AG94" s="140"/>
      <c r="AI94" s="134">
        <f t="shared" si="92"/>
        <v>0</v>
      </c>
      <c r="AK94" s="141">
        <f t="shared" si="93"/>
        <v>0</v>
      </c>
      <c r="AL94" s="142">
        <f t="shared" si="94"/>
        <v>0</v>
      </c>
      <c r="AN94" s="95"/>
      <c r="AO94" s="144"/>
      <c r="AP94" s="144"/>
      <c r="AQ94" s="144"/>
      <c r="AR94" s="145"/>
      <c r="AS94" s="146"/>
      <c r="AT94" s="147"/>
      <c r="AU94" s="144"/>
      <c r="AV94" s="144"/>
      <c r="AW94" s="144"/>
      <c r="AX94" s="144"/>
      <c r="AY94" s="148"/>
      <c r="BA94" s="110">
        <f t="shared" si="95"/>
        <v>0</v>
      </c>
      <c r="BB94" s="149"/>
      <c r="BC94" s="126">
        <f t="shared" si="85"/>
        <v>0</v>
      </c>
      <c r="BD94" s="127">
        <f t="shared" si="96"/>
        <v>0</v>
      </c>
      <c r="BF94" s="113"/>
      <c r="BG94" s="151"/>
      <c r="BH94" s="151"/>
      <c r="BI94" s="151"/>
      <c r="BJ94" s="152"/>
      <c r="BL94" s="153"/>
      <c r="BM94" s="151"/>
      <c r="BN94" s="151"/>
      <c r="BO94" s="151"/>
      <c r="BP94" s="151"/>
      <c r="BQ94" s="154"/>
      <c r="BS94" s="110">
        <f t="shared" si="97"/>
        <v>0</v>
      </c>
      <c r="BT94" s="149"/>
      <c r="BU94" s="126">
        <f t="shared" si="86"/>
        <v>0</v>
      </c>
      <c r="BV94" s="127">
        <f t="shared" si="98"/>
        <v>0</v>
      </c>
      <c r="BX94" s="119"/>
      <c r="BY94" s="156"/>
      <c r="BZ94" s="156"/>
      <c r="CA94" s="156"/>
      <c r="CB94" s="157"/>
      <c r="CD94" s="158"/>
      <c r="CE94" s="156"/>
      <c r="CF94" s="156"/>
      <c r="CG94" s="156"/>
      <c r="CH94" s="156"/>
      <c r="CI94" s="159"/>
      <c r="CK94" s="110">
        <f t="shared" si="99"/>
        <v>0</v>
      </c>
    </row>
    <row r="95" spans="1:89" s="125" customFormat="1" x14ac:dyDescent="0.3">
      <c r="A95" s="93" t="s">
        <v>29</v>
      </c>
      <c r="B95" s="127"/>
      <c r="C95"/>
      <c r="D95" s="95"/>
      <c r="E95" s="160"/>
      <c r="F95" s="160"/>
      <c r="G95" s="160"/>
      <c r="H95" s="161"/>
      <c r="I95" s="131"/>
      <c r="J95" s="162"/>
      <c r="K95" s="163"/>
      <c r="L95" s="163"/>
      <c r="M95" s="163"/>
      <c r="N95" s="163"/>
      <c r="O95" s="164"/>
      <c r="P95"/>
      <c r="Q95" s="134"/>
      <c r="R95"/>
      <c r="S95" s="93" t="s">
        <v>29</v>
      </c>
      <c r="T95" s="135"/>
      <c r="U95"/>
      <c r="V95" s="95"/>
      <c r="W95" s="165"/>
      <c r="X95" s="165"/>
      <c r="Y95" s="165"/>
      <c r="Z95" s="166"/>
      <c r="AA95"/>
      <c r="AB95" s="167"/>
      <c r="AC95" s="168"/>
      <c r="AD95" s="168"/>
      <c r="AE95" s="168"/>
      <c r="AF95" s="168"/>
      <c r="AG95" s="169"/>
      <c r="AH95"/>
      <c r="AI95" s="101"/>
      <c r="AJ95"/>
      <c r="AK95" s="102" t="s">
        <v>30</v>
      </c>
      <c r="AL95" s="142"/>
      <c r="AM95" s="26"/>
      <c r="AN95" s="95"/>
      <c r="AO95" s="170"/>
      <c r="AP95" s="170"/>
      <c r="AQ95" s="170"/>
      <c r="AR95" s="171"/>
      <c r="AS95" s="107"/>
      <c r="AT95" s="172"/>
      <c r="AU95" s="170"/>
      <c r="AV95" s="170"/>
      <c r="AW95" s="170"/>
      <c r="AX95" s="170"/>
      <c r="AY95" s="173"/>
      <c r="AZ95" s="107"/>
      <c r="BA95" s="174"/>
      <c r="BB95" s="111"/>
      <c r="BC95" s="93" t="str">
        <f t="shared" si="85"/>
        <v>GAN. PRODUCCION</v>
      </c>
      <c r="BD95" s="127"/>
      <c r="BE95" s="26"/>
      <c r="BF95" s="113"/>
      <c r="BG95" s="114"/>
      <c r="BH95" s="114"/>
      <c r="BI95" s="114"/>
      <c r="BJ95" s="115"/>
      <c r="BK95" s="112"/>
      <c r="BL95" s="116"/>
      <c r="BM95" s="114"/>
      <c r="BN95" s="114"/>
      <c r="BO95" s="114"/>
      <c r="BP95" s="114"/>
      <c r="BQ95" s="117"/>
      <c r="BR95" s="26"/>
      <c r="BS95" s="118"/>
      <c r="BT95" s="111"/>
      <c r="BU95" s="93" t="str">
        <f t="shared" si="86"/>
        <v>GAN. PRODUCCION</v>
      </c>
      <c r="BV95" s="127"/>
      <c r="BW95" s="26"/>
      <c r="BX95" s="119"/>
      <c r="BY95" s="120"/>
      <c r="BZ95" s="120"/>
      <c r="CA95" s="120"/>
      <c r="CB95" s="121"/>
      <c r="CC95" s="112"/>
      <c r="CD95" s="122"/>
      <c r="CE95" s="120"/>
      <c r="CF95" s="120"/>
      <c r="CG95" s="120"/>
      <c r="CH95" s="120"/>
      <c r="CI95" s="123"/>
      <c r="CJ95" s="26"/>
      <c r="CK95" s="124"/>
    </row>
    <row r="96" spans="1:89" x14ac:dyDescent="0.3">
      <c r="A96" s="126" t="str">
        <f t="shared" ref="A96:A102" si="100">+A69</f>
        <v>VACAS EN PRODUCCION</v>
      </c>
      <c r="B96" s="127">
        <f t="shared" ref="B96:B102" si="101">+Q69</f>
        <v>0</v>
      </c>
      <c r="D96" s="95"/>
      <c r="E96" s="129"/>
      <c r="F96" s="129"/>
      <c r="G96" s="129"/>
      <c r="H96" s="130"/>
      <c r="I96" s="131"/>
      <c r="J96" s="132"/>
      <c r="K96" s="129"/>
      <c r="L96" s="129"/>
      <c r="M96" s="129"/>
      <c r="N96" s="129"/>
      <c r="O96" s="133"/>
      <c r="Q96" s="134">
        <f t="shared" ref="Q96:Q102" si="102">SUM(B96+D96+E96+F96+G96+H96-J96-K96-L96-M96-N96-O96)</f>
        <v>0</v>
      </c>
      <c r="S96" s="126" t="str">
        <f t="shared" ref="S96:S102" si="103">+S69</f>
        <v>VACAS EN PRODUCCION</v>
      </c>
      <c r="T96" s="135">
        <f t="shared" ref="T96:T102" si="104">+AI69</f>
        <v>155</v>
      </c>
      <c r="V96" s="95"/>
      <c r="W96" s="137"/>
      <c r="X96" s="137"/>
      <c r="Y96" s="137"/>
      <c r="Z96" s="138"/>
      <c r="AB96" s="139"/>
      <c r="AC96" s="137"/>
      <c r="AD96" s="137"/>
      <c r="AE96" s="137"/>
      <c r="AF96" s="137"/>
      <c r="AG96" s="140"/>
      <c r="AI96" s="134">
        <f t="shared" ref="AI96:AI102" si="105">SUM(T96+V96+W96+X96+Y96+Z96-AB96-AC96-AD96-AE96-AF96-AG96)</f>
        <v>155</v>
      </c>
      <c r="AK96" s="141" t="str">
        <f t="shared" ref="AK96:AK102" si="106">AK69</f>
        <v>POTRO HEMBRA</v>
      </c>
      <c r="AL96" s="142">
        <f t="shared" ref="AL96:AL102" si="107">+BA69</f>
        <v>1</v>
      </c>
      <c r="AN96" s="95"/>
      <c r="AO96" s="144"/>
      <c r="AP96" s="144"/>
      <c r="AQ96" s="144"/>
      <c r="AR96" s="145"/>
      <c r="AS96" s="146"/>
      <c r="AT96" s="147"/>
      <c r="AU96" s="144"/>
      <c r="AV96" s="144"/>
      <c r="AW96" s="144"/>
      <c r="AX96" s="144"/>
      <c r="AY96" s="148"/>
      <c r="BA96" s="110">
        <f t="shared" ref="BA96:BA102" si="108">SUM(AL96+AN96+AO96+AP96+AQ96+AR96-AT96-AU96-AV96-AW96-AX96-AY96)</f>
        <v>1</v>
      </c>
      <c r="BB96" s="149"/>
      <c r="BC96" s="126" t="str">
        <f t="shared" si="85"/>
        <v>VACAS EN PRODUCCION</v>
      </c>
      <c r="BD96" s="127">
        <f t="shared" ref="BD96:BD102" si="109">+BS69</f>
        <v>0</v>
      </c>
      <c r="BF96" s="113"/>
      <c r="BG96" s="151"/>
      <c r="BH96" s="151"/>
      <c r="BI96" s="151"/>
      <c r="BJ96" s="152"/>
      <c r="BL96" s="153"/>
      <c r="BM96" s="151"/>
      <c r="BN96" s="151"/>
      <c r="BO96" s="151"/>
      <c r="BP96" s="151"/>
      <c r="BQ96" s="154"/>
      <c r="BS96" s="110">
        <f t="shared" ref="BS96:BS102" si="110">SUM(BD96+BF96+BG96+BH96+BI96+BJ96-BL96-BM96-BN96-BO96-BP96-BQ96)</f>
        <v>0</v>
      </c>
      <c r="BT96" s="149"/>
      <c r="BU96" s="126" t="str">
        <f t="shared" si="86"/>
        <v>VACAS EN PRODUCCION</v>
      </c>
      <c r="BV96" s="127">
        <f>+CK69</f>
        <v>0</v>
      </c>
      <c r="BX96" s="119"/>
      <c r="BY96" s="156"/>
      <c r="BZ96" s="156"/>
      <c r="CA96" s="156"/>
      <c r="CB96" s="157"/>
      <c r="CD96" s="158"/>
      <c r="CE96" s="156"/>
      <c r="CF96" s="156"/>
      <c r="CG96" s="156"/>
      <c r="CH96" s="156"/>
      <c r="CI96" s="159"/>
      <c r="CK96" s="110">
        <f t="shared" ref="CK96:CK102" si="111">SUM(BV96+BX96+BY96+BZ96+CA96+CB96-CD96-CE96-CF96-CG96-CH96-CI96)</f>
        <v>0</v>
      </c>
    </row>
    <row r="97" spans="1:89" x14ac:dyDescent="0.3">
      <c r="A97" s="126" t="str">
        <f t="shared" si="100"/>
        <v>VACAS PREÑADAS</v>
      </c>
      <c r="B97" s="127">
        <f t="shared" si="101"/>
        <v>0</v>
      </c>
      <c r="D97" s="95"/>
      <c r="E97" s="129"/>
      <c r="F97" s="129"/>
      <c r="G97" s="129"/>
      <c r="H97" s="130"/>
      <c r="I97" s="131"/>
      <c r="J97" s="132"/>
      <c r="K97" s="129"/>
      <c r="L97" s="129"/>
      <c r="M97" s="129"/>
      <c r="N97" s="129"/>
      <c r="O97" s="133"/>
      <c r="Q97" s="134">
        <f t="shared" si="102"/>
        <v>0</v>
      </c>
      <c r="S97" s="126" t="str">
        <f t="shared" si="103"/>
        <v>VACAS PREÑADAS</v>
      </c>
      <c r="T97" s="135">
        <f t="shared" si="104"/>
        <v>15</v>
      </c>
      <c r="V97" s="95"/>
      <c r="W97" s="137"/>
      <c r="X97" s="137"/>
      <c r="Y97" s="137"/>
      <c r="Z97" s="138"/>
      <c r="AB97" s="139"/>
      <c r="AC97" s="137"/>
      <c r="AD97" s="137"/>
      <c r="AE97" s="137"/>
      <c r="AF97" s="137"/>
      <c r="AG97" s="140"/>
      <c r="AI97" s="134">
        <f t="shared" si="105"/>
        <v>15</v>
      </c>
      <c r="AK97" s="141" t="str">
        <f t="shared" si="106"/>
        <v>POTRO MACHO</v>
      </c>
      <c r="AL97" s="142">
        <f t="shared" si="107"/>
        <v>0</v>
      </c>
      <c r="AN97" s="95"/>
      <c r="AO97" s="144"/>
      <c r="AP97" s="144"/>
      <c r="AQ97" s="144"/>
      <c r="AR97" s="145"/>
      <c r="AS97" s="146"/>
      <c r="AT97" s="147"/>
      <c r="AU97" s="144"/>
      <c r="AV97" s="144"/>
      <c r="AW97" s="144"/>
      <c r="AX97" s="144"/>
      <c r="AY97" s="148"/>
      <c r="BA97" s="110">
        <f t="shared" si="108"/>
        <v>0</v>
      </c>
      <c r="BB97" s="149"/>
      <c r="BC97" s="126" t="str">
        <f t="shared" si="85"/>
        <v>VACAS PREÑADAS</v>
      </c>
      <c r="BD97" s="127">
        <f t="shared" si="109"/>
        <v>0</v>
      </c>
      <c r="BF97" s="113"/>
      <c r="BG97" s="151"/>
      <c r="BH97" s="151"/>
      <c r="BI97" s="151"/>
      <c r="BJ97" s="152"/>
      <c r="BL97" s="153"/>
      <c r="BM97" s="151"/>
      <c r="BN97" s="151"/>
      <c r="BO97" s="151"/>
      <c r="BP97" s="151"/>
      <c r="BQ97" s="154"/>
      <c r="BS97" s="110">
        <f t="shared" si="110"/>
        <v>0</v>
      </c>
      <c r="BT97" s="149"/>
      <c r="BU97" s="126" t="str">
        <f t="shared" si="86"/>
        <v>VACAS PREÑADAS</v>
      </c>
      <c r="BV97" s="127">
        <f t="shared" ref="BV97:BV102" si="112">+CK70</f>
        <v>0</v>
      </c>
      <c r="BX97" s="119"/>
      <c r="BY97" s="156"/>
      <c r="BZ97" s="156"/>
      <c r="CA97" s="156"/>
      <c r="CB97" s="157"/>
      <c r="CD97" s="158"/>
      <c r="CE97" s="156"/>
      <c r="CF97" s="156"/>
      <c r="CG97" s="156"/>
      <c r="CH97" s="156"/>
      <c r="CI97" s="159"/>
      <c r="CK97" s="110">
        <f t="shared" si="111"/>
        <v>0</v>
      </c>
    </row>
    <row r="98" spans="1:89" x14ac:dyDescent="0.3">
      <c r="A98" s="126" t="str">
        <f t="shared" si="100"/>
        <v>VACAS VACIAS</v>
      </c>
      <c r="B98" s="127">
        <f t="shared" si="101"/>
        <v>2</v>
      </c>
      <c r="D98" s="95"/>
      <c r="E98" s="129"/>
      <c r="F98" s="129"/>
      <c r="G98" s="129"/>
      <c r="H98" s="130"/>
      <c r="I98" s="131"/>
      <c r="J98" s="132"/>
      <c r="K98" s="129"/>
      <c r="L98" s="129"/>
      <c r="M98" s="129"/>
      <c r="N98" s="129"/>
      <c r="O98" s="133"/>
      <c r="Q98" s="134">
        <f t="shared" si="102"/>
        <v>2</v>
      </c>
      <c r="S98" s="126" t="str">
        <f t="shared" si="103"/>
        <v>VACAS VACIAS</v>
      </c>
      <c r="T98" s="135">
        <f t="shared" si="104"/>
        <v>3</v>
      </c>
      <c r="V98" s="95"/>
      <c r="W98" s="137"/>
      <c r="X98" s="137"/>
      <c r="Y98" s="137"/>
      <c r="Z98" s="138"/>
      <c r="AB98" s="139"/>
      <c r="AC98" s="137"/>
      <c r="AD98" s="137"/>
      <c r="AE98" s="137"/>
      <c r="AF98" s="137"/>
      <c r="AG98" s="140"/>
      <c r="AI98" s="134">
        <f t="shared" si="105"/>
        <v>3</v>
      </c>
      <c r="AK98" s="141" t="str">
        <f t="shared" si="106"/>
        <v>CABALLO</v>
      </c>
      <c r="AL98" s="142">
        <f t="shared" si="107"/>
        <v>1</v>
      </c>
      <c r="AN98" s="95"/>
      <c r="AO98" s="144"/>
      <c r="AP98" s="144"/>
      <c r="AQ98" s="144"/>
      <c r="AR98" s="145"/>
      <c r="AS98" s="146"/>
      <c r="AT98" s="147"/>
      <c r="AU98" s="144"/>
      <c r="AV98" s="144"/>
      <c r="AW98" s="144"/>
      <c r="AX98" s="144"/>
      <c r="AY98" s="148"/>
      <c r="BA98" s="110">
        <f t="shared" si="108"/>
        <v>1</v>
      </c>
      <c r="BB98" s="149"/>
      <c r="BC98" s="126" t="str">
        <f t="shared" si="85"/>
        <v>VACAS VACIAS</v>
      </c>
      <c r="BD98" s="127">
        <f t="shared" si="109"/>
        <v>0</v>
      </c>
      <c r="BF98" s="113"/>
      <c r="BG98" s="151"/>
      <c r="BH98" s="151"/>
      <c r="BI98" s="151"/>
      <c r="BJ98" s="152"/>
      <c r="BL98" s="153"/>
      <c r="BM98" s="151"/>
      <c r="BN98" s="151"/>
      <c r="BO98" s="151"/>
      <c r="BP98" s="151"/>
      <c r="BQ98" s="154"/>
      <c r="BS98" s="110">
        <f t="shared" si="110"/>
        <v>0</v>
      </c>
      <c r="BT98" s="149"/>
      <c r="BU98" s="126" t="str">
        <f t="shared" si="86"/>
        <v>VACAS VACIAS</v>
      </c>
      <c r="BV98" s="127">
        <f t="shared" si="112"/>
        <v>0</v>
      </c>
      <c r="BX98" s="119"/>
      <c r="BY98" s="156"/>
      <c r="BZ98" s="156"/>
      <c r="CA98" s="156"/>
      <c r="CB98" s="157"/>
      <c r="CD98" s="158"/>
      <c r="CE98" s="156"/>
      <c r="CF98" s="156"/>
      <c r="CG98" s="156"/>
      <c r="CH98" s="156"/>
      <c r="CI98" s="159"/>
      <c r="CK98" s="110">
        <f t="shared" si="111"/>
        <v>0</v>
      </c>
    </row>
    <row r="99" spans="1:89" x14ac:dyDescent="0.3">
      <c r="A99" s="126" t="str">
        <f t="shared" si="100"/>
        <v>NOVILLAS VACIAS</v>
      </c>
      <c r="B99" s="127">
        <f t="shared" si="101"/>
        <v>1</v>
      </c>
      <c r="D99" s="95"/>
      <c r="E99" s="129"/>
      <c r="F99" s="129"/>
      <c r="G99" s="129"/>
      <c r="H99" s="130"/>
      <c r="I99" s="131"/>
      <c r="J99" s="132"/>
      <c r="K99" s="129"/>
      <c r="L99" s="129"/>
      <c r="M99" s="129"/>
      <c r="N99" s="129"/>
      <c r="O99" s="133"/>
      <c r="Q99" s="134">
        <f t="shared" si="102"/>
        <v>1</v>
      </c>
      <c r="S99" s="126" t="str">
        <f t="shared" si="103"/>
        <v>NOVILLAS VACIAS</v>
      </c>
      <c r="T99" s="135">
        <f t="shared" si="104"/>
        <v>0</v>
      </c>
      <c r="V99" s="95"/>
      <c r="W99" s="137"/>
      <c r="X99" s="137"/>
      <c r="Y99" s="137"/>
      <c r="Z99" s="138"/>
      <c r="AB99" s="139"/>
      <c r="AC99" s="137"/>
      <c r="AD99" s="137"/>
      <c r="AE99" s="137"/>
      <c r="AF99" s="137"/>
      <c r="AG99" s="140"/>
      <c r="AI99" s="134">
        <f t="shared" si="105"/>
        <v>0</v>
      </c>
      <c r="AK99" s="141" t="str">
        <f t="shared" si="106"/>
        <v>YEGUA</v>
      </c>
      <c r="AL99" s="142">
        <f t="shared" si="107"/>
        <v>1</v>
      </c>
      <c r="AN99" s="95"/>
      <c r="AO99" s="144"/>
      <c r="AP99" s="144"/>
      <c r="AQ99" s="144"/>
      <c r="AR99" s="145"/>
      <c r="AS99" s="146"/>
      <c r="AT99" s="147"/>
      <c r="AU99" s="144"/>
      <c r="AV99" s="144"/>
      <c r="AW99" s="144"/>
      <c r="AX99" s="144"/>
      <c r="AY99" s="148"/>
      <c r="BA99" s="110">
        <f t="shared" si="108"/>
        <v>1</v>
      </c>
      <c r="BB99" s="149"/>
      <c r="BC99" s="126" t="str">
        <f t="shared" si="85"/>
        <v>NOVILLAS VACIAS</v>
      </c>
      <c r="BD99" s="127">
        <f t="shared" si="109"/>
        <v>0</v>
      </c>
      <c r="BF99" s="113"/>
      <c r="BG99" s="151"/>
      <c r="BH99" s="151"/>
      <c r="BI99" s="151"/>
      <c r="BJ99" s="152"/>
      <c r="BL99" s="153"/>
      <c r="BM99" s="151"/>
      <c r="BN99" s="151"/>
      <c r="BO99" s="151"/>
      <c r="BP99" s="151"/>
      <c r="BQ99" s="154"/>
      <c r="BS99" s="110">
        <f t="shared" si="110"/>
        <v>0</v>
      </c>
      <c r="BT99" s="149"/>
      <c r="BU99" s="126" t="str">
        <f t="shared" si="86"/>
        <v>NOVILLAS VACIAS</v>
      </c>
      <c r="BV99" s="127">
        <f t="shared" si="112"/>
        <v>0</v>
      </c>
      <c r="BX99" s="119"/>
      <c r="BY99" s="156"/>
      <c r="BZ99" s="156"/>
      <c r="CA99" s="156"/>
      <c r="CB99" s="157"/>
      <c r="CD99" s="158"/>
      <c r="CE99" s="156"/>
      <c r="CF99" s="156"/>
      <c r="CG99" s="156"/>
      <c r="CH99" s="156"/>
      <c r="CI99" s="159"/>
      <c r="CK99" s="110">
        <f t="shared" si="111"/>
        <v>0</v>
      </c>
    </row>
    <row r="100" spans="1:89" x14ac:dyDescent="0.3">
      <c r="A100" s="126" t="str">
        <f t="shared" si="100"/>
        <v xml:space="preserve">NOVILLAS PREÑADAS </v>
      </c>
      <c r="B100" s="127">
        <f t="shared" si="101"/>
        <v>0</v>
      </c>
      <c r="D100" s="95"/>
      <c r="E100" s="129"/>
      <c r="F100" s="129"/>
      <c r="G100" s="129"/>
      <c r="H100" s="130"/>
      <c r="I100" s="131"/>
      <c r="J100" s="132"/>
      <c r="K100" s="129"/>
      <c r="L100" s="129"/>
      <c r="M100" s="129"/>
      <c r="N100" s="129"/>
      <c r="O100" s="133"/>
      <c r="Q100" s="134">
        <f t="shared" si="102"/>
        <v>0</v>
      </c>
      <c r="S100" s="126" t="str">
        <f t="shared" si="103"/>
        <v xml:space="preserve">NOVILLAS PREÑADAS </v>
      </c>
      <c r="T100" s="135">
        <f t="shared" si="104"/>
        <v>6</v>
      </c>
      <c r="V100" s="95"/>
      <c r="W100" s="137"/>
      <c r="X100" s="137"/>
      <c r="Y100" s="137"/>
      <c r="Z100" s="138"/>
      <c r="AB100" s="139"/>
      <c r="AC100" s="137"/>
      <c r="AD100" s="137"/>
      <c r="AE100" s="137"/>
      <c r="AF100" s="137"/>
      <c r="AG100" s="140"/>
      <c r="AI100" s="134">
        <f t="shared" si="105"/>
        <v>6</v>
      </c>
      <c r="AK100" s="141">
        <f t="shared" si="106"/>
        <v>0</v>
      </c>
      <c r="AL100" s="142">
        <f t="shared" si="107"/>
        <v>0</v>
      </c>
      <c r="AN100" s="95"/>
      <c r="AO100" s="144"/>
      <c r="AP100" s="144"/>
      <c r="AQ100" s="144"/>
      <c r="AR100" s="145"/>
      <c r="AS100" s="146"/>
      <c r="AT100" s="147"/>
      <c r="AU100" s="144"/>
      <c r="AV100" s="144"/>
      <c r="AW100" s="144"/>
      <c r="AX100" s="144"/>
      <c r="AY100" s="148"/>
      <c r="BA100" s="110">
        <f t="shared" si="108"/>
        <v>0</v>
      </c>
      <c r="BB100" s="149"/>
      <c r="BC100" s="126" t="str">
        <f t="shared" si="85"/>
        <v xml:space="preserve">NOVILLAS PREÑADAS </v>
      </c>
      <c r="BD100" s="127">
        <f t="shared" si="109"/>
        <v>0</v>
      </c>
      <c r="BF100" s="113"/>
      <c r="BG100" s="151"/>
      <c r="BH100" s="151"/>
      <c r="BI100" s="151"/>
      <c r="BJ100" s="152"/>
      <c r="BL100" s="153"/>
      <c r="BM100" s="151"/>
      <c r="BN100" s="151"/>
      <c r="BO100" s="151"/>
      <c r="BP100" s="151"/>
      <c r="BQ100" s="154"/>
      <c r="BS100" s="110">
        <f t="shared" si="110"/>
        <v>0</v>
      </c>
      <c r="BT100" s="149"/>
      <c r="BU100" s="126" t="str">
        <f t="shared" si="86"/>
        <v xml:space="preserve">NOVILLAS PREÑADAS </v>
      </c>
      <c r="BV100" s="127">
        <f t="shared" si="112"/>
        <v>0</v>
      </c>
      <c r="BX100" s="119"/>
      <c r="BY100" s="156"/>
      <c r="BZ100" s="156"/>
      <c r="CA100" s="156"/>
      <c r="CB100" s="157"/>
      <c r="CD100" s="158"/>
      <c r="CE100" s="156"/>
      <c r="CF100" s="156"/>
      <c r="CG100" s="156"/>
      <c r="CH100" s="156"/>
      <c r="CI100" s="159"/>
      <c r="CK100" s="110">
        <f t="shared" si="111"/>
        <v>0</v>
      </c>
    </row>
    <row r="101" spans="1:89" x14ac:dyDescent="0.3">
      <c r="A101" s="126" t="str">
        <f t="shared" si="100"/>
        <v>TOROS</v>
      </c>
      <c r="B101" s="127">
        <f t="shared" si="101"/>
        <v>18</v>
      </c>
      <c r="D101" s="95"/>
      <c r="E101" s="129"/>
      <c r="F101" s="129"/>
      <c r="G101" s="129"/>
      <c r="H101" s="130"/>
      <c r="I101" s="131"/>
      <c r="J101" s="132"/>
      <c r="K101" s="129"/>
      <c r="L101" s="129"/>
      <c r="M101" s="129"/>
      <c r="N101" s="129"/>
      <c r="O101" s="133"/>
      <c r="Q101" s="134">
        <f t="shared" si="102"/>
        <v>18</v>
      </c>
      <c r="S101" s="126" t="str">
        <f t="shared" si="103"/>
        <v>TOROS</v>
      </c>
      <c r="T101" s="135">
        <f t="shared" si="104"/>
        <v>0</v>
      </c>
      <c r="V101" s="95"/>
      <c r="W101" s="137"/>
      <c r="X101" s="137"/>
      <c r="Y101" s="137"/>
      <c r="Z101" s="138"/>
      <c r="AB101" s="139"/>
      <c r="AC101" s="137"/>
      <c r="AD101" s="137"/>
      <c r="AE101" s="137"/>
      <c r="AF101" s="137"/>
      <c r="AG101" s="140"/>
      <c r="AI101" s="134">
        <f t="shared" si="105"/>
        <v>0</v>
      </c>
      <c r="AK101" s="141">
        <f t="shared" si="106"/>
        <v>0</v>
      </c>
      <c r="AL101" s="142">
        <f t="shared" si="107"/>
        <v>0</v>
      </c>
      <c r="AN101" s="95"/>
      <c r="AO101" s="144"/>
      <c r="AP101" s="144"/>
      <c r="AQ101" s="144"/>
      <c r="AR101" s="145"/>
      <c r="AS101" s="146"/>
      <c r="AT101" s="147"/>
      <c r="AU101" s="144"/>
      <c r="AV101" s="144"/>
      <c r="AW101" s="144"/>
      <c r="AX101" s="144"/>
      <c r="AY101" s="148"/>
      <c r="BA101" s="110">
        <f t="shared" si="108"/>
        <v>0</v>
      </c>
      <c r="BB101" s="149"/>
      <c r="BC101" s="126" t="str">
        <f t="shared" si="85"/>
        <v>TOROS</v>
      </c>
      <c r="BD101" s="127">
        <f t="shared" si="109"/>
        <v>0</v>
      </c>
      <c r="BF101" s="113"/>
      <c r="BG101" s="151"/>
      <c r="BH101" s="151"/>
      <c r="BI101" s="151"/>
      <c r="BJ101" s="152"/>
      <c r="BL101" s="153"/>
      <c r="BM101" s="151"/>
      <c r="BN101" s="151"/>
      <c r="BO101" s="151"/>
      <c r="BP101" s="151"/>
      <c r="BQ101" s="154"/>
      <c r="BS101" s="110">
        <f t="shared" si="110"/>
        <v>0</v>
      </c>
      <c r="BT101" s="149"/>
      <c r="BU101" s="126" t="str">
        <f t="shared" si="86"/>
        <v>TOROS</v>
      </c>
      <c r="BV101" s="127">
        <f t="shared" si="112"/>
        <v>2</v>
      </c>
      <c r="BX101" s="119"/>
      <c r="BY101" s="156"/>
      <c r="BZ101" s="156"/>
      <c r="CA101" s="156"/>
      <c r="CB101" s="157"/>
      <c r="CD101" s="158"/>
      <c r="CE101" s="156"/>
      <c r="CF101" s="156"/>
      <c r="CG101" s="156"/>
      <c r="CH101" s="156"/>
      <c r="CI101" s="159"/>
      <c r="CK101" s="110">
        <f t="shared" si="111"/>
        <v>2</v>
      </c>
    </row>
    <row r="102" spans="1:89" x14ac:dyDescent="0.3">
      <c r="A102" s="126">
        <f t="shared" si="100"/>
        <v>0</v>
      </c>
      <c r="B102" s="127">
        <f t="shared" si="101"/>
        <v>0</v>
      </c>
      <c r="D102" s="95"/>
      <c r="E102" s="129"/>
      <c r="F102" s="129"/>
      <c r="G102" s="129"/>
      <c r="H102" s="130"/>
      <c r="I102" s="131"/>
      <c r="J102" s="132"/>
      <c r="K102" s="129"/>
      <c r="L102" s="129"/>
      <c r="M102" s="129"/>
      <c r="N102" s="129"/>
      <c r="O102" s="133"/>
      <c r="Q102" s="134">
        <f t="shared" si="102"/>
        <v>0</v>
      </c>
      <c r="S102" s="126">
        <f t="shared" si="103"/>
        <v>0</v>
      </c>
      <c r="T102" s="135">
        <f t="shared" si="104"/>
        <v>0</v>
      </c>
      <c r="V102" s="95"/>
      <c r="W102" s="137"/>
      <c r="X102" s="137"/>
      <c r="Y102" s="137"/>
      <c r="Z102" s="138"/>
      <c r="AB102" s="139"/>
      <c r="AC102" s="137"/>
      <c r="AD102" s="137"/>
      <c r="AE102" s="137"/>
      <c r="AF102" s="137"/>
      <c r="AG102" s="140"/>
      <c r="AI102" s="134">
        <f t="shared" si="105"/>
        <v>0</v>
      </c>
      <c r="AK102" s="141">
        <f t="shared" si="106"/>
        <v>0</v>
      </c>
      <c r="AL102" s="142">
        <f t="shared" si="107"/>
        <v>0</v>
      </c>
      <c r="AN102" s="95"/>
      <c r="AO102" s="144"/>
      <c r="AP102" s="144"/>
      <c r="AQ102" s="144"/>
      <c r="AR102" s="145"/>
      <c r="AS102" s="146"/>
      <c r="AT102" s="147"/>
      <c r="AU102" s="144"/>
      <c r="AV102" s="144"/>
      <c r="AW102" s="144"/>
      <c r="AX102" s="144"/>
      <c r="AY102" s="148"/>
      <c r="BA102" s="110">
        <f t="shared" si="108"/>
        <v>0</v>
      </c>
      <c r="BB102" s="149"/>
      <c r="BC102" s="126">
        <f t="shared" si="85"/>
        <v>0</v>
      </c>
      <c r="BD102" s="127">
        <f t="shared" si="109"/>
        <v>0</v>
      </c>
      <c r="BF102" s="113"/>
      <c r="BG102" s="151"/>
      <c r="BH102" s="151"/>
      <c r="BI102" s="151"/>
      <c r="BJ102" s="152"/>
      <c r="BL102" s="153"/>
      <c r="BM102" s="151"/>
      <c r="BN102" s="151"/>
      <c r="BO102" s="151"/>
      <c r="BP102" s="151"/>
      <c r="BQ102" s="154"/>
      <c r="BS102" s="110">
        <f t="shared" si="110"/>
        <v>0</v>
      </c>
      <c r="BT102" s="149"/>
      <c r="BU102" s="126">
        <f t="shared" si="86"/>
        <v>0</v>
      </c>
      <c r="BV102" s="127">
        <f t="shared" si="112"/>
        <v>0</v>
      </c>
      <c r="BX102" s="119"/>
      <c r="BY102" s="156"/>
      <c r="BZ102" s="156"/>
      <c r="CA102" s="156"/>
      <c r="CB102" s="157"/>
      <c r="CD102" s="158"/>
      <c r="CE102" s="156"/>
      <c r="CF102" s="156"/>
      <c r="CG102" s="156"/>
      <c r="CH102" s="156"/>
      <c r="CI102" s="159"/>
      <c r="CK102" s="110">
        <f t="shared" si="111"/>
        <v>0</v>
      </c>
    </row>
    <row r="103" spans="1:89" s="125" customFormat="1" x14ac:dyDescent="0.3">
      <c r="A103" s="93" t="s">
        <v>37</v>
      </c>
      <c r="B103" s="127"/>
      <c r="C103"/>
      <c r="D103" s="95"/>
      <c r="E103" s="160"/>
      <c r="F103" s="160"/>
      <c r="G103" s="160"/>
      <c r="H103" s="161"/>
      <c r="I103" s="131"/>
      <c r="J103" s="175"/>
      <c r="K103" s="160"/>
      <c r="L103" s="160"/>
      <c r="M103" s="160"/>
      <c r="N103" s="160"/>
      <c r="O103" s="176"/>
      <c r="P103"/>
      <c r="Q103" s="134"/>
      <c r="R103"/>
      <c r="S103" s="93" t="s">
        <v>37</v>
      </c>
      <c r="T103" s="135"/>
      <c r="U103"/>
      <c r="V103" s="95"/>
      <c r="W103" s="165"/>
      <c r="X103" s="165"/>
      <c r="Y103" s="165"/>
      <c r="Z103" s="166"/>
      <c r="AA103"/>
      <c r="AB103" s="177"/>
      <c r="AC103" s="165"/>
      <c r="AD103" s="165"/>
      <c r="AE103" s="165"/>
      <c r="AF103" s="165"/>
      <c r="AG103" s="178"/>
      <c r="AH103"/>
      <c r="AI103" s="101"/>
      <c r="AJ103"/>
      <c r="AK103" s="102"/>
      <c r="AL103" s="142"/>
      <c r="AM103" s="26"/>
      <c r="AN103" s="95"/>
      <c r="AO103" s="170"/>
      <c r="AP103" s="170"/>
      <c r="AQ103" s="170"/>
      <c r="AR103" s="171"/>
      <c r="AS103" s="107"/>
      <c r="AT103" s="172"/>
      <c r="AU103" s="170"/>
      <c r="AV103" s="170"/>
      <c r="AW103" s="170"/>
      <c r="AX103" s="170"/>
      <c r="AY103" s="173"/>
      <c r="AZ103" s="107"/>
      <c r="BA103" s="174"/>
      <c r="BB103" s="111"/>
      <c r="BC103" s="93" t="str">
        <f>BC76</f>
        <v>GAN. CEBA</v>
      </c>
      <c r="BD103" s="127"/>
      <c r="BE103" s="26"/>
      <c r="BF103" s="113"/>
      <c r="BG103" s="114"/>
      <c r="BH103" s="114"/>
      <c r="BI103" s="114"/>
      <c r="BJ103" s="115"/>
      <c r="BK103" s="112"/>
      <c r="BL103" s="116"/>
      <c r="BM103" s="114"/>
      <c r="BN103" s="114"/>
      <c r="BO103" s="114"/>
      <c r="BP103" s="114"/>
      <c r="BQ103" s="117"/>
      <c r="BR103" s="26"/>
      <c r="BS103" s="118"/>
      <c r="BT103" s="111"/>
      <c r="BU103" s="93" t="str">
        <f>BU76</f>
        <v>GAN. CEBA</v>
      </c>
      <c r="BV103" s="127"/>
      <c r="BW103" s="26"/>
      <c r="BX103" s="119"/>
      <c r="BY103" s="120"/>
      <c r="BZ103" s="120"/>
      <c r="CA103" s="120"/>
      <c r="CB103" s="121"/>
      <c r="CC103" s="112"/>
      <c r="CD103" s="122"/>
      <c r="CE103" s="120"/>
      <c r="CF103" s="120"/>
      <c r="CG103" s="120"/>
      <c r="CH103" s="120"/>
      <c r="CI103" s="123"/>
      <c r="CJ103" s="26"/>
      <c r="CK103" s="124"/>
    </row>
    <row r="104" spans="1:89" x14ac:dyDescent="0.3">
      <c r="A104" s="126" t="str">
        <f>+A77</f>
        <v>NOVILLOS</v>
      </c>
      <c r="B104" s="127">
        <f>+Q77</f>
        <v>45</v>
      </c>
      <c r="D104" s="95"/>
      <c r="E104" s="129"/>
      <c r="F104" s="129"/>
      <c r="G104" s="129"/>
      <c r="H104" s="130"/>
      <c r="I104" s="131"/>
      <c r="J104" s="132"/>
      <c r="K104" s="129"/>
      <c r="L104" s="129"/>
      <c r="M104" s="129"/>
      <c r="N104" s="129"/>
      <c r="O104" s="133"/>
      <c r="Q104" s="134">
        <f>SUM(B104+D104+E104+F104+G104+H104-J104-K104-L104-M104-N104-O104)</f>
        <v>45</v>
      </c>
      <c r="S104" s="126" t="str">
        <f>+S77</f>
        <v>NOVILLOS</v>
      </c>
      <c r="T104" s="135">
        <f>+AI77</f>
        <v>0</v>
      </c>
      <c r="V104" s="95"/>
      <c r="W104" s="137"/>
      <c r="X104" s="137"/>
      <c r="Y104" s="137"/>
      <c r="Z104" s="138"/>
      <c r="AB104" s="139"/>
      <c r="AC104" s="137"/>
      <c r="AD104" s="137"/>
      <c r="AE104" s="137"/>
      <c r="AF104" s="137"/>
      <c r="AG104" s="140"/>
      <c r="AI104" s="134">
        <f>SUM(T104+V104+W104+X104+Y104+Z104-AB104-AC104-AD104-AE104-AF104-AG104)</f>
        <v>0</v>
      </c>
      <c r="AK104" s="179">
        <f>AK77</f>
        <v>0</v>
      </c>
      <c r="AL104" s="142">
        <f>+BA77</f>
        <v>0</v>
      </c>
      <c r="AN104" s="95"/>
      <c r="AO104" s="144"/>
      <c r="AP104" s="144"/>
      <c r="AQ104" s="144"/>
      <c r="AR104" s="145"/>
      <c r="AS104" s="146"/>
      <c r="AT104" s="147"/>
      <c r="AU104" s="144"/>
      <c r="AV104" s="144"/>
      <c r="AW104" s="144"/>
      <c r="AX104" s="144"/>
      <c r="AY104" s="148"/>
      <c r="BA104" s="110">
        <f>SUM(AL104+AN104+AO104+AP104+AQ104+AR104-AT104-AU104-AV104-AW104-AX104-AY104)</f>
        <v>0</v>
      </c>
      <c r="BB104" s="149"/>
      <c r="BC104" s="126" t="str">
        <f t="shared" si="85"/>
        <v>NOVILLOS</v>
      </c>
      <c r="BD104" s="127">
        <f>+BS77</f>
        <v>275</v>
      </c>
      <c r="BF104" s="113"/>
      <c r="BG104" s="151"/>
      <c r="BH104" s="151"/>
      <c r="BI104" s="151"/>
      <c r="BJ104" s="152"/>
      <c r="BL104" s="153"/>
      <c r="BM104" s="151"/>
      <c r="BN104" s="151"/>
      <c r="BO104" s="151"/>
      <c r="BP104" s="151"/>
      <c r="BQ104" s="154"/>
      <c r="BS104" s="110">
        <f>SUM(BD104+BF104+BG104+BH104+BI104+BJ104-BL104-BM104-BN104-BO104-BP104-BQ104)</f>
        <v>275</v>
      </c>
      <c r="BT104" s="149"/>
      <c r="BU104" s="126" t="str">
        <f t="shared" si="86"/>
        <v>NOVILLOS</v>
      </c>
      <c r="BV104" s="127">
        <f>+CK77</f>
        <v>176</v>
      </c>
      <c r="BX104" s="119"/>
      <c r="BY104" s="156"/>
      <c r="BZ104" s="156"/>
      <c r="CA104" s="156"/>
      <c r="CB104" s="157"/>
      <c r="CD104" s="158"/>
      <c r="CE104" s="156"/>
      <c r="CF104" s="156"/>
      <c r="CG104" s="156"/>
      <c r="CH104" s="156"/>
      <c r="CI104" s="159"/>
      <c r="CK104" s="110">
        <f>SUM(BV104+BX104+BY104+BZ104+CA104+CB104-CD104-CE104-CF104-CG104-CH104-CI104)</f>
        <v>176</v>
      </c>
    </row>
    <row r="105" spans="1:89" x14ac:dyDescent="0.3">
      <c r="A105" s="126" t="str">
        <f>+A78</f>
        <v>CALENTADORES</v>
      </c>
      <c r="B105" s="127">
        <f>+Q78</f>
        <v>0</v>
      </c>
      <c r="D105" s="95"/>
      <c r="E105" s="129"/>
      <c r="F105" s="129"/>
      <c r="G105" s="129"/>
      <c r="H105" s="130"/>
      <c r="I105" s="131"/>
      <c r="J105" s="132"/>
      <c r="K105" s="129"/>
      <c r="L105" s="129"/>
      <c r="M105" s="129"/>
      <c r="N105" s="129"/>
      <c r="O105" s="133"/>
      <c r="Q105" s="134">
        <f>SUM(B105+D105+E105+F105+G105+H105-J105-K105-L105-M105-N105-O105)</f>
        <v>0</v>
      </c>
      <c r="S105" s="126" t="str">
        <f>+S78</f>
        <v>CALENTADORES</v>
      </c>
      <c r="T105" s="135">
        <f>+AI78</f>
        <v>0</v>
      </c>
      <c r="V105" s="95"/>
      <c r="W105" s="137"/>
      <c r="X105" s="137"/>
      <c r="Y105" s="137"/>
      <c r="Z105" s="138"/>
      <c r="AB105" s="139"/>
      <c r="AC105" s="137"/>
      <c r="AD105" s="137"/>
      <c r="AE105" s="137"/>
      <c r="AF105" s="137"/>
      <c r="AG105" s="140"/>
      <c r="AI105" s="134">
        <f>SUM(T105+V105+W105+X105+Y105+Z105-AB105-AC105-AD105-AE105-AF105-AG105)</f>
        <v>0</v>
      </c>
      <c r="AK105" s="179">
        <f>AK78</f>
        <v>0</v>
      </c>
      <c r="AL105" s="142">
        <f>+BA78</f>
        <v>0</v>
      </c>
      <c r="AN105" s="95"/>
      <c r="AO105" s="144"/>
      <c r="AP105" s="144"/>
      <c r="AQ105" s="144"/>
      <c r="AR105" s="145"/>
      <c r="AS105" s="146"/>
      <c r="AT105" s="147"/>
      <c r="AU105" s="144"/>
      <c r="AV105" s="144"/>
      <c r="AW105" s="144"/>
      <c r="AX105" s="144"/>
      <c r="AY105" s="148"/>
      <c r="BA105" s="110">
        <f>SUM(AL105+AN105+AO105+AP105+AQ105+AR105-AT105-AU105-AV105-AW105-AX105-AY105)</f>
        <v>0</v>
      </c>
      <c r="BB105" s="149"/>
      <c r="BC105" s="126" t="str">
        <f t="shared" si="85"/>
        <v>CALENTADORES</v>
      </c>
      <c r="BD105" s="127">
        <f>+BS78</f>
        <v>0</v>
      </c>
      <c r="BF105" s="113"/>
      <c r="BG105" s="151"/>
      <c r="BH105" s="151"/>
      <c r="BI105" s="151"/>
      <c r="BJ105" s="152"/>
      <c r="BL105" s="153"/>
      <c r="BM105" s="151"/>
      <c r="BN105" s="151"/>
      <c r="BO105" s="151"/>
      <c r="BP105" s="151"/>
      <c r="BQ105" s="154"/>
      <c r="BS105" s="110">
        <f>SUM(BD105+BF105+BG105+BH105+BI105+BJ105-BL105-BM105-BN105-BO105-BP105-BQ105)</f>
        <v>0</v>
      </c>
      <c r="BT105" s="149"/>
      <c r="BU105" s="126" t="str">
        <f t="shared" si="86"/>
        <v>CALENTADORES</v>
      </c>
      <c r="BV105" s="127">
        <f>+CK78</f>
        <v>0</v>
      </c>
      <c r="BX105" s="119"/>
      <c r="BY105" s="156"/>
      <c r="BZ105" s="156"/>
      <c r="CA105" s="156"/>
      <c r="CB105" s="157"/>
      <c r="CD105" s="158"/>
      <c r="CE105" s="156"/>
      <c r="CF105" s="156"/>
      <c r="CG105" s="156"/>
      <c r="CH105" s="156"/>
      <c r="CI105" s="159"/>
      <c r="CK105" s="110">
        <f>SUM(BV105+BX105+BY105+BZ105+CA105+CB105-CD105-CE105-CF105-CG105-CH105-CI105)</f>
        <v>0</v>
      </c>
    </row>
    <row r="106" spans="1:89" x14ac:dyDescent="0.3">
      <c r="A106" s="126" t="str">
        <f>+A79</f>
        <v>VACAS CUCHILLO</v>
      </c>
      <c r="B106" s="127">
        <f>+Q79</f>
        <v>0</v>
      </c>
      <c r="D106" s="95"/>
      <c r="E106" s="129"/>
      <c r="F106" s="129"/>
      <c r="G106" s="129"/>
      <c r="H106" s="130"/>
      <c r="I106" s="131"/>
      <c r="J106" s="132"/>
      <c r="K106" s="129"/>
      <c r="L106" s="129"/>
      <c r="M106" s="129"/>
      <c r="N106" s="129"/>
      <c r="O106" s="133"/>
      <c r="Q106" s="134">
        <f>SUM(B106+D106+E106+F106+G106+H106-J106-K106-L106-M106-N106-O106)</f>
        <v>0</v>
      </c>
      <c r="S106" s="126" t="str">
        <f>+S79</f>
        <v>VACAS CUCHILLO</v>
      </c>
      <c r="T106" s="135">
        <f>+AI79</f>
        <v>0</v>
      </c>
      <c r="V106" s="95"/>
      <c r="W106" s="137"/>
      <c r="X106" s="137"/>
      <c r="Y106" s="137"/>
      <c r="Z106" s="138"/>
      <c r="AB106" s="139"/>
      <c r="AC106" s="137"/>
      <c r="AD106" s="137"/>
      <c r="AE106" s="137"/>
      <c r="AF106" s="137"/>
      <c r="AG106" s="140"/>
      <c r="AI106" s="134">
        <f>SUM(T106+V106+W106+X106+Y106+Z106-AB106-AC106-AD106-AE106-AF106-AG106)</f>
        <v>0</v>
      </c>
      <c r="AK106" s="179">
        <f>AK79</f>
        <v>0</v>
      </c>
      <c r="AL106" s="142">
        <f>+BA79</f>
        <v>0</v>
      </c>
      <c r="AN106" s="95"/>
      <c r="AO106" s="144"/>
      <c r="AP106" s="144"/>
      <c r="AQ106" s="144"/>
      <c r="AR106" s="145"/>
      <c r="AS106" s="146"/>
      <c r="AT106" s="147"/>
      <c r="AU106" s="144"/>
      <c r="AV106" s="144"/>
      <c r="AW106" s="144"/>
      <c r="AX106" s="144"/>
      <c r="AY106" s="148"/>
      <c r="BA106" s="110">
        <f>SUM(AL106+AN106+AO106+AP106+AQ106+AR106-AT106-AU106-AV106-AW106-AX106-AY106)</f>
        <v>0</v>
      </c>
      <c r="BB106" s="149"/>
      <c r="BC106" s="126" t="str">
        <f t="shared" si="85"/>
        <v>VACAS CUCHILLO</v>
      </c>
      <c r="BD106" s="127">
        <f>+BS79</f>
        <v>0</v>
      </c>
      <c r="BF106" s="113"/>
      <c r="BG106" s="151"/>
      <c r="BH106" s="151"/>
      <c r="BI106" s="151"/>
      <c r="BJ106" s="152"/>
      <c r="BL106" s="153"/>
      <c r="BM106" s="151"/>
      <c r="BN106" s="151"/>
      <c r="BO106" s="151"/>
      <c r="BP106" s="151"/>
      <c r="BQ106" s="154"/>
      <c r="BS106" s="110">
        <f>SUM(BD106+BF106+BG106+BH106+BI106+BJ106-BL106-BM106-BN106-BO106-BP106-BQ106)</f>
        <v>0</v>
      </c>
      <c r="BT106" s="149"/>
      <c r="BU106" s="126" t="str">
        <f t="shared" si="86"/>
        <v>VACAS CUCHILLO</v>
      </c>
      <c r="BV106" s="127">
        <f>+CK79</f>
        <v>0</v>
      </c>
      <c r="BX106" s="119"/>
      <c r="BY106" s="156"/>
      <c r="BZ106" s="156"/>
      <c r="CA106" s="156"/>
      <c r="CB106" s="157"/>
      <c r="CD106" s="158"/>
      <c r="CE106" s="156"/>
      <c r="CF106" s="156"/>
      <c r="CG106" s="156"/>
      <c r="CH106" s="156"/>
      <c r="CI106" s="159"/>
      <c r="CK106" s="110">
        <f>SUM(BV106+BX106+BY106+BZ106+CA106+CB106-CD106-CE106-CF106-CG106-CH106-CI106)</f>
        <v>0</v>
      </c>
    </row>
    <row r="107" spans="1:89" ht="15" thickBot="1" x14ac:dyDescent="0.35">
      <c r="A107" s="126" t="str">
        <f>+A80</f>
        <v>NOVILLAS CUCHILLOS</v>
      </c>
      <c r="B107" s="127">
        <f>+Q80</f>
        <v>0</v>
      </c>
      <c r="D107" s="95"/>
      <c r="E107" s="180"/>
      <c r="F107" s="180"/>
      <c r="G107" s="180"/>
      <c r="H107" s="181"/>
      <c r="I107" s="131"/>
      <c r="J107" s="182"/>
      <c r="K107" s="183"/>
      <c r="L107" s="183"/>
      <c r="M107" s="183"/>
      <c r="N107" s="183"/>
      <c r="O107" s="184"/>
      <c r="Q107" s="134">
        <f>SUM(B107+D107+E107+F107+G107+H107-J107-K107-L107-M107-N107-O107)</f>
        <v>0</v>
      </c>
      <c r="S107" s="126" t="str">
        <f>+S80</f>
        <v>NOVILLAS CUCHILLOS</v>
      </c>
      <c r="T107" s="135">
        <f>+AI80</f>
        <v>0</v>
      </c>
      <c r="V107" s="95"/>
      <c r="W107" s="185"/>
      <c r="X107" s="185"/>
      <c r="Y107" s="185"/>
      <c r="Z107" s="186"/>
      <c r="AB107" s="187"/>
      <c r="AC107" s="188"/>
      <c r="AD107" s="188"/>
      <c r="AE107" s="188"/>
      <c r="AF107" s="188"/>
      <c r="AG107" s="189"/>
      <c r="AI107" s="134">
        <f>SUM(T107+V107+W107+X107+Y107+Z107-AB107-AC107-AD107-AE107-AF107-AG107)</f>
        <v>0</v>
      </c>
      <c r="AK107" s="179">
        <f>AK80</f>
        <v>0</v>
      </c>
      <c r="AL107" s="142">
        <f>+BA80</f>
        <v>0</v>
      </c>
      <c r="AN107" s="95"/>
      <c r="AO107" s="190"/>
      <c r="AP107" s="190"/>
      <c r="AQ107" s="190"/>
      <c r="AR107" s="191"/>
      <c r="AS107" s="146"/>
      <c r="AT107" s="192"/>
      <c r="AU107" s="193"/>
      <c r="AV107" s="193"/>
      <c r="AW107" s="193"/>
      <c r="AX107" s="193"/>
      <c r="AY107" s="194"/>
      <c r="BA107" s="110">
        <f>SUM(AL107+AN107+AO107+AP107+AQ107+AR107-AT107-AU107-AV107-AW107-AX107-AY107)</f>
        <v>0</v>
      </c>
      <c r="BB107" s="149"/>
      <c r="BC107" s="126" t="str">
        <f t="shared" si="85"/>
        <v>NOVILLAS CUCHILLOS</v>
      </c>
      <c r="BD107" s="127">
        <f>+BS80</f>
        <v>0</v>
      </c>
      <c r="BF107" s="113"/>
      <c r="BG107" s="151"/>
      <c r="BH107" s="151"/>
      <c r="BI107" s="151"/>
      <c r="BJ107" s="152"/>
      <c r="BL107" s="153"/>
      <c r="BM107" s="151"/>
      <c r="BN107" s="151"/>
      <c r="BO107" s="151"/>
      <c r="BP107" s="151"/>
      <c r="BQ107" s="154"/>
      <c r="BS107" s="110">
        <f>SUM(BD107+BF107+BG107+BH107+BI107+BJ107-BL107-BM107-BN107-BO107-BP107-BQ107)</f>
        <v>0</v>
      </c>
      <c r="BT107" s="149"/>
      <c r="BU107" s="126" t="str">
        <f t="shared" si="86"/>
        <v>NOVILLAS CUCHILLOS</v>
      </c>
      <c r="BV107" s="127">
        <f>+CK80</f>
        <v>0</v>
      </c>
      <c r="BX107" s="119"/>
      <c r="BY107" s="156"/>
      <c r="BZ107" s="156"/>
      <c r="CA107" s="156"/>
      <c r="CB107" s="157"/>
      <c r="CD107" s="158"/>
      <c r="CE107" s="156"/>
      <c r="CF107" s="156"/>
      <c r="CG107" s="156"/>
      <c r="CH107" s="156"/>
      <c r="CI107" s="159"/>
      <c r="CK107" s="110">
        <f>SUM(BV107+BX107+BY107+BZ107+CA107+CB107-CD107-CE107-CF107-CG107-CH107-CI107)</f>
        <v>0</v>
      </c>
    </row>
    <row r="108" spans="1:89" x14ac:dyDescent="0.3">
      <c r="A108" s="195" t="s">
        <v>42</v>
      </c>
      <c r="B108" s="196">
        <f>SUM(B89:B107)</f>
        <v>400</v>
      </c>
      <c r="D108" s="197">
        <f>+D89+D90+D91+D92+D93+D94+D96+D97+D98+D99+D100+D101+D102+D104+D105+D106+D107</f>
        <v>0</v>
      </c>
      <c r="E108" s="197">
        <f>+E89+E90+E91+E92+E93+E94+E96+E97+E98+E99+E100+E101+E102+E104+E105+E106+E107</f>
        <v>0</v>
      </c>
      <c r="F108" s="197">
        <f>+F89+F90+F91+F92+F93+F94+F96+F97+F98+F99+F100+F101+F102+F104+F105+F106+F107</f>
        <v>0</v>
      </c>
      <c r="G108" s="197">
        <f>+G89+G90+G91+G92+G93+G94+G96+G97+G98+G99+G100+G101+G102+G104+G105+G106+G107</f>
        <v>0</v>
      </c>
      <c r="H108" s="197">
        <f>+H89+H90+H91+H92+H93+H94+H96+H97+H98+H99+H100+H101+H102+H104+H105+H106+H107</f>
        <v>0</v>
      </c>
      <c r="J108" s="198">
        <f t="shared" ref="J108:O108" si="113">+J89+J90+J91+J92+J93+J94+J96+J97+J98+J99+J100+J101+J102+J104+J105+J106+J107</f>
        <v>0</v>
      </c>
      <c r="K108" s="198">
        <f t="shared" si="113"/>
        <v>0</v>
      </c>
      <c r="L108" s="198">
        <f t="shared" si="113"/>
        <v>0</v>
      </c>
      <c r="M108" s="198">
        <f t="shared" si="113"/>
        <v>0</v>
      </c>
      <c r="N108" s="198">
        <f t="shared" si="113"/>
        <v>0</v>
      </c>
      <c r="O108" s="198">
        <f t="shared" si="113"/>
        <v>0</v>
      </c>
      <c r="Q108" s="134">
        <f>+SUM(B108:H108)-SUM(J108:O108)</f>
        <v>400</v>
      </c>
      <c r="S108" s="195" t="s">
        <v>42</v>
      </c>
      <c r="T108" s="196">
        <f>SUM(T89:T107)</f>
        <v>307</v>
      </c>
      <c r="V108" s="199">
        <f>+V89+V90+V91+V92+V93+V94+V96+V97+V98+V99+V100+V101+V102+V104+V105+V106+V107</f>
        <v>0</v>
      </c>
      <c r="W108" s="199">
        <f>+W89+W90+W91+W92+W93+W94+W96+W97+W98+W99+W100+W101+W102+W104+W105+W106+W107</f>
        <v>0</v>
      </c>
      <c r="X108" s="199">
        <f>+X89+X90+X91+X92+X93+X94+X96+X97+X98+X99+X100+X101+X102+X104+X105+X106+X107</f>
        <v>0</v>
      </c>
      <c r="Y108" s="199">
        <f>+Y89+Y90+Y91+Y92+Y93+Y94+Y96+Y97+Y98+Y99+Y100+Y101+Y102+Y104+Y105+Y106+Y107</f>
        <v>0</v>
      </c>
      <c r="Z108" s="199">
        <f>+Z89+Z90+Z91+Z92+Z93+Z94+Z96+Z97+Z98+Z99+Z100+Z101+Z102+Z104+Z105+Z106+Z107</f>
        <v>0</v>
      </c>
      <c r="AB108" s="200">
        <f t="shared" ref="AB108:AG108" si="114">+AB89+AB90+AB91+AB92+AB93+AB94+AB96+AB97+AB98+AB99+AB100+AB101+AB102+AB104+AB105+AB106+AB107</f>
        <v>0</v>
      </c>
      <c r="AC108" s="200">
        <f t="shared" si="114"/>
        <v>0</v>
      </c>
      <c r="AD108" s="200">
        <f t="shared" si="114"/>
        <v>0</v>
      </c>
      <c r="AE108" s="200">
        <f t="shared" si="114"/>
        <v>0</v>
      </c>
      <c r="AF108" s="200">
        <f t="shared" si="114"/>
        <v>0</v>
      </c>
      <c r="AG108" s="200">
        <f t="shared" si="114"/>
        <v>0</v>
      </c>
      <c r="AI108" s="134">
        <f>+SUM(T108:Z108)-SUM(AB108:AG108)</f>
        <v>307</v>
      </c>
      <c r="AK108" s="62" t="s">
        <v>42</v>
      </c>
      <c r="AL108" s="201">
        <f>SUM(AL89:AL107)</f>
        <v>28</v>
      </c>
      <c r="AN108" s="201">
        <f>+AN89+AN90+AN91+AN92+AN93+AN94+AN96+AN97+AN98+AN99+AN100+AN101+AN102+AN104+AN105+AN106+AN107</f>
        <v>0</v>
      </c>
      <c r="AO108" s="201">
        <f>+AO89+AO90+AO91+AO92+AO93+AO94+AO96+AO97+AO98+AO99+AO100+AO101+AO102+AO104+AO105+AO106+AO107</f>
        <v>0</v>
      </c>
      <c r="AP108" s="201">
        <f>+AP89+AP90+AP91+AP92+AP93+AP94+AP96+AP97+AP98+AP99+AP100+AP101+AP102+AP104+AP105+AP106+AP107</f>
        <v>0</v>
      </c>
      <c r="AQ108" s="201">
        <f>+AQ89+AQ90+AQ91+AQ92+AQ93+AQ94+AQ96+AQ97+AQ98+AQ99+AQ100+AQ101+AQ102+AQ104+AQ105+AQ106+AQ107</f>
        <v>0</v>
      </c>
      <c r="AR108" s="201">
        <f>+AR89+AR90+AR91+AR92+AR93+AR94+AR96+AR97+AR98+AR99+AR100+AR101+AR102+AR104+AR105+AR106+AR107</f>
        <v>0</v>
      </c>
      <c r="AT108" s="201">
        <f t="shared" ref="AT108:AY108" si="115">+AT89+AT90+AT91+AT92+AT93+AT94+AT96+AT97+AT98+AT99+AT100+AT101+AT102+AT104+AT105+AT106+AT107</f>
        <v>0</v>
      </c>
      <c r="AU108" s="201">
        <f t="shared" si="115"/>
        <v>0</v>
      </c>
      <c r="AV108" s="201">
        <f t="shared" si="115"/>
        <v>0</v>
      </c>
      <c r="AW108" s="201">
        <f t="shared" si="115"/>
        <v>0</v>
      </c>
      <c r="AX108" s="201">
        <f t="shared" si="115"/>
        <v>0</v>
      </c>
      <c r="AY108" s="201">
        <f t="shared" si="115"/>
        <v>0</v>
      </c>
      <c r="BA108" s="110">
        <f>+SUM(AL108:AR108)-SUM(AT108:AY108)</f>
        <v>28</v>
      </c>
      <c r="BB108" s="149"/>
      <c r="BC108" s="62" t="s">
        <v>42</v>
      </c>
      <c r="BD108" s="201">
        <f>SUM(BD89:BD107)</f>
        <v>275</v>
      </c>
      <c r="BF108" s="201">
        <f>+BF89+BF90+BF91+BF92+BF93+BF94+BF96+BF97+BF98+BF99+BF100+BF101+BF102+BF104+BF105+BF106+BF107</f>
        <v>0</v>
      </c>
      <c r="BG108" s="201">
        <f>+BG89+BG90+BG91+BG92+BG93+BG94+BG96+BG97+BG98+BG99+BG100+BG101+BG102+BG104+BG105+BG106+BG107</f>
        <v>0</v>
      </c>
      <c r="BH108" s="201">
        <f>+BH89+BH90+BH91+BH92+BH93+BH94+BH96+BH97+BH98+BH99+BH100+BH101+BH102+BH104+BH105+BH106+BH107</f>
        <v>0</v>
      </c>
      <c r="BI108" s="201">
        <f>+BI89+BI90+BI91+BI92+BI93+BI94+BI96+BI97+BI98+BI99+BI100+BI101+BI102+BI104+BI105+BI106+BI107</f>
        <v>0</v>
      </c>
      <c r="BJ108" s="201">
        <f>+BJ89+BJ90+BJ91+BJ92+BJ93+BJ94+BJ96+BJ97+BJ98+BJ99+BJ100+BJ101+BJ102+BJ104+BJ105+BJ106+BJ107</f>
        <v>0</v>
      </c>
      <c r="BL108" s="201">
        <f t="shared" ref="BL108:BQ108" si="116">+BL89+BL90+BL91+BL92+BL93+BL94+BL96+BL97+BL98+BL99+BL100+BL101+BL102+BL104+BL105+BL106+BL107</f>
        <v>0</v>
      </c>
      <c r="BM108" s="201">
        <f t="shared" si="116"/>
        <v>0</v>
      </c>
      <c r="BN108" s="201">
        <f t="shared" si="116"/>
        <v>0</v>
      </c>
      <c r="BO108" s="201">
        <f t="shared" si="116"/>
        <v>0</v>
      </c>
      <c r="BP108" s="201">
        <f t="shared" si="116"/>
        <v>0</v>
      </c>
      <c r="BQ108" s="201">
        <f t="shared" si="116"/>
        <v>0</v>
      </c>
      <c r="BS108" s="110">
        <f>+SUM(BD108:BJ108)-SUM(BL108:BQ108)</f>
        <v>275</v>
      </c>
      <c r="BT108" s="149"/>
      <c r="BU108" s="62" t="s">
        <v>42</v>
      </c>
      <c r="BV108" s="201">
        <f>SUM(BV89:BV107)</f>
        <v>178</v>
      </c>
      <c r="BX108" s="201">
        <f>+BX89+BX90+BX91+BX92+BX93+BX94+BX96+BX97+BX98+BX99+BX100+BX101+BX102+BX104+BX105+BX106+BX107</f>
        <v>0</v>
      </c>
      <c r="BY108" s="201">
        <f>+BY89+BY90+BY91+BY92+BY93+BY94+BY96+BY97+BY98+BY99+BY100+BY101+BY102+BY104+BY105+BY106+BY107</f>
        <v>0</v>
      </c>
      <c r="BZ108" s="201">
        <f>+BZ89+BZ90+BZ91+BZ92+BZ93+BZ94+BZ96+BZ97+BZ98+BZ99+BZ100+BZ101+BZ102+BZ104+BZ105+BZ106+BZ107</f>
        <v>0</v>
      </c>
      <c r="CA108" s="201">
        <f>+CA89+CA90+CA91+CA92+CA93+CA94+CA96+CA97+CA98+CA99+CA100+CA101+CA102+CA104+CA105+CA106+CA107</f>
        <v>0</v>
      </c>
      <c r="CB108" s="201">
        <f>+CB89+CB90+CB91+CB92+CB93+CB94+CB96+CB97+CB98+CB99+CB100+CB101+CB102+CB104+CB105+CB106+CB107</f>
        <v>0</v>
      </c>
      <c r="CD108" s="201">
        <f t="shared" ref="CD108:CI108" si="117">+CD89+CD90+CD91+CD92+CD93+CD94+CD96+CD97+CD98+CD99+CD100+CD101+CD102+CD104+CD105+CD106+CD107</f>
        <v>0</v>
      </c>
      <c r="CE108" s="201">
        <f t="shared" si="117"/>
        <v>0</v>
      </c>
      <c r="CF108" s="201">
        <f t="shared" si="117"/>
        <v>0</v>
      </c>
      <c r="CG108" s="201">
        <f t="shared" si="117"/>
        <v>0</v>
      </c>
      <c r="CH108" s="201">
        <f t="shared" si="117"/>
        <v>0</v>
      </c>
      <c r="CI108" s="201">
        <f t="shared" si="117"/>
        <v>0</v>
      </c>
      <c r="CK108" s="110">
        <f>+SUM(BV108:CB108)-SUM(CD108:CI108)</f>
        <v>178</v>
      </c>
    </row>
    <row r="109" spans="1:89" s="13" customFormat="1" x14ac:dyDescent="0.3">
      <c r="A109" s="12"/>
      <c r="Q109" s="14"/>
      <c r="S109" s="12"/>
      <c r="AI109" s="14" t="e">
        <f>#REF!-AI108</f>
        <v>#REF!</v>
      </c>
      <c r="AK109" s="15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7">
        <f>BB108-BA108</f>
        <v>-28</v>
      </c>
      <c r="BB109" s="14"/>
      <c r="BC109" s="15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7">
        <f>BT108-BS108</f>
        <v>-275</v>
      </c>
      <c r="BT109" s="14"/>
      <c r="BU109" s="15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7">
        <f>CL108-CK108</f>
        <v>-178</v>
      </c>
    </row>
    <row r="110" spans="1:89" s="203" customFormat="1" ht="15.6" x14ac:dyDescent="0.3">
      <c r="A110" s="202" t="str">
        <f>+A83</f>
        <v>finca 1</v>
      </c>
      <c r="S110" s="202" t="str">
        <f>+S83</f>
        <v>finca 2</v>
      </c>
      <c r="AK110" s="204" t="str">
        <f>+AK83</f>
        <v>bestias</v>
      </c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C110" s="204" t="str">
        <f>+BC83</f>
        <v>finca 3</v>
      </c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U110" s="204" t="str">
        <f>+BU83</f>
        <v>finca 4</v>
      </c>
      <c r="BV110" s="26"/>
      <c r="BW110" s="26"/>
      <c r="BX110" s="26"/>
      <c r="BY110" s="26"/>
      <c r="BZ110" s="26"/>
      <c r="CA110" s="26"/>
      <c r="CB110" s="26"/>
      <c r="CC110" s="26"/>
      <c r="CD110" s="26"/>
      <c r="CE110" s="26"/>
      <c r="CF110" s="26"/>
      <c r="CG110" s="26"/>
      <c r="CH110" s="26"/>
      <c r="CI110" s="26"/>
      <c r="CJ110" s="26"/>
      <c r="CK110" s="26"/>
    </row>
    <row r="111" spans="1:89" s="206" customFormat="1" ht="18" thickBot="1" x14ac:dyDescent="0.35">
      <c r="A111" s="18">
        <f>+A84+1</f>
        <v>43470</v>
      </c>
      <c r="B111" s="205"/>
      <c r="C111" s="205"/>
      <c r="D111" s="205"/>
      <c r="S111" s="207">
        <f>+S85+1</f>
        <v>43470</v>
      </c>
      <c r="T111" s="205"/>
      <c r="U111" s="205"/>
      <c r="V111" s="205"/>
      <c r="AK111" s="208">
        <f>+AK85+1</f>
        <v>43470</v>
      </c>
      <c r="AL111" s="209"/>
      <c r="AM111" s="209"/>
      <c r="AN111" s="209"/>
      <c r="AO111" s="210"/>
      <c r="AP111" s="210"/>
      <c r="AQ111" s="210"/>
      <c r="AR111" s="210"/>
      <c r="AS111" s="210"/>
      <c r="AT111" s="210"/>
      <c r="AU111" s="210"/>
      <c r="AV111" s="210"/>
      <c r="AW111" s="210"/>
      <c r="AX111" s="210"/>
      <c r="AY111" s="210"/>
      <c r="AZ111" s="210"/>
      <c r="BA111" s="210"/>
      <c r="BC111" s="208">
        <f>+BC85+1</f>
        <v>43470</v>
      </c>
      <c r="BD111" s="209"/>
      <c r="BE111" s="209"/>
      <c r="BF111" s="209"/>
      <c r="BG111" s="210"/>
      <c r="BH111" s="210"/>
      <c r="BI111" s="210"/>
      <c r="BJ111" s="210"/>
      <c r="BK111" s="210"/>
      <c r="BL111" s="210"/>
      <c r="BM111" s="210"/>
      <c r="BN111" s="210"/>
      <c r="BO111" s="210"/>
      <c r="BP111" s="210"/>
      <c r="BQ111" s="210"/>
      <c r="BR111" s="210"/>
      <c r="BS111" s="210"/>
      <c r="BU111" s="208">
        <f>+BU85+1</f>
        <v>43470</v>
      </c>
      <c r="BV111" s="209"/>
      <c r="BW111" s="209"/>
      <c r="BX111" s="209"/>
      <c r="BY111" s="210"/>
      <c r="BZ111" s="210"/>
      <c r="CA111" s="210"/>
      <c r="CB111" s="210"/>
      <c r="CC111" s="210"/>
      <c r="CD111" s="210"/>
      <c r="CE111" s="210"/>
      <c r="CF111" s="210"/>
      <c r="CG111" s="210"/>
      <c r="CH111" s="210"/>
      <c r="CI111" s="210"/>
      <c r="CJ111" s="210"/>
      <c r="CK111" s="210"/>
    </row>
    <row r="112" spans="1:89" ht="18" thickBot="1" x14ac:dyDescent="0.35">
      <c r="A112" s="27">
        <f>+A111</f>
        <v>43470</v>
      </c>
      <c r="D112" s="28" t="s">
        <v>5</v>
      </c>
      <c r="E112" s="29"/>
      <c r="F112" s="29"/>
      <c r="G112" s="29"/>
      <c r="H112" s="30"/>
      <c r="I112" s="21"/>
      <c r="J112" s="31" t="s">
        <v>6</v>
      </c>
      <c r="K112" s="32"/>
      <c r="L112" s="32"/>
      <c r="M112" s="32"/>
      <c r="N112" s="32"/>
      <c r="O112" s="33"/>
      <c r="S112" s="27">
        <f>+S111</f>
        <v>43470</v>
      </c>
      <c r="V112" s="34" t="s">
        <v>5</v>
      </c>
      <c r="W112" s="35"/>
      <c r="X112" s="35"/>
      <c r="Y112" s="35"/>
      <c r="Z112" s="36"/>
      <c r="AA112" s="23"/>
      <c r="AB112" s="37" t="s">
        <v>6</v>
      </c>
      <c r="AC112" s="38"/>
      <c r="AD112" s="38"/>
      <c r="AE112" s="38"/>
      <c r="AF112" s="38"/>
      <c r="AG112" s="39"/>
      <c r="AK112" s="40">
        <f>+AK111</f>
        <v>43470</v>
      </c>
      <c r="AN112" s="41" t="s">
        <v>5</v>
      </c>
      <c r="AO112" s="42"/>
      <c r="AP112" s="42"/>
      <c r="AQ112" s="42"/>
      <c r="AR112" s="43"/>
      <c r="AT112" s="44" t="s">
        <v>6</v>
      </c>
      <c r="AU112" s="45"/>
      <c r="AV112" s="45"/>
      <c r="AW112" s="45"/>
      <c r="AX112" s="45"/>
      <c r="AY112" s="46"/>
      <c r="BC112" s="40">
        <f>+BC111</f>
        <v>43470</v>
      </c>
      <c r="BF112" s="41" t="s">
        <v>5</v>
      </c>
      <c r="BG112" s="42"/>
      <c r="BH112" s="42"/>
      <c r="BI112" s="42"/>
      <c r="BJ112" s="43"/>
      <c r="BL112" s="44" t="s">
        <v>6</v>
      </c>
      <c r="BM112" s="45"/>
      <c r="BN112" s="45"/>
      <c r="BO112" s="45"/>
      <c r="BP112" s="45"/>
      <c r="BQ112" s="46"/>
      <c r="BU112" s="40">
        <f>+BU111</f>
        <v>43470</v>
      </c>
      <c r="BX112" s="41" t="s">
        <v>5</v>
      </c>
      <c r="BY112" s="42"/>
      <c r="BZ112" s="42"/>
      <c r="CA112" s="42"/>
      <c r="CB112" s="43"/>
      <c r="CD112" s="44" t="s">
        <v>6</v>
      </c>
      <c r="CE112" s="45"/>
      <c r="CF112" s="45"/>
      <c r="CG112" s="45"/>
      <c r="CH112" s="45"/>
      <c r="CI112" s="46"/>
    </row>
    <row r="113" spans="1:89" ht="12.75" customHeight="1" x14ac:dyDescent="0.3">
      <c r="A113" s="47" t="s">
        <v>7</v>
      </c>
      <c r="B113" s="48" t="s">
        <v>8</v>
      </c>
      <c r="D113" s="49" t="s">
        <v>9</v>
      </c>
      <c r="E113" s="50" t="s">
        <v>10</v>
      </c>
      <c r="F113" s="50" t="s">
        <v>11</v>
      </c>
      <c r="G113" s="50" t="s">
        <v>12</v>
      </c>
      <c r="H113" s="51" t="s">
        <v>13</v>
      </c>
      <c r="I113" s="21"/>
      <c r="J113" s="52" t="s">
        <v>14</v>
      </c>
      <c r="K113" s="53" t="s">
        <v>15</v>
      </c>
      <c r="L113" s="53" t="s">
        <v>16</v>
      </c>
      <c r="M113" s="53" t="s">
        <v>10</v>
      </c>
      <c r="N113" s="53" t="s">
        <v>12</v>
      </c>
      <c r="O113" s="54" t="s">
        <v>13</v>
      </c>
      <c r="Q113" s="55" t="s">
        <v>17</v>
      </c>
      <c r="S113" s="47" t="s">
        <v>7</v>
      </c>
      <c r="T113" s="48" t="s">
        <v>8</v>
      </c>
      <c r="V113" s="56" t="s">
        <v>9</v>
      </c>
      <c r="W113" s="57" t="s">
        <v>10</v>
      </c>
      <c r="X113" s="57" t="s">
        <v>11</v>
      </c>
      <c r="Y113" s="57" t="s">
        <v>12</v>
      </c>
      <c r="Z113" s="58" t="s">
        <v>13</v>
      </c>
      <c r="AA113" s="23"/>
      <c r="AB113" s="59" t="s">
        <v>14</v>
      </c>
      <c r="AC113" s="60" t="s">
        <v>15</v>
      </c>
      <c r="AD113" s="60" t="s">
        <v>16</v>
      </c>
      <c r="AE113" s="60" t="s">
        <v>10</v>
      </c>
      <c r="AF113" s="60" t="s">
        <v>12</v>
      </c>
      <c r="AG113" s="61" t="s">
        <v>13</v>
      </c>
      <c r="AI113" s="55" t="s">
        <v>17</v>
      </c>
      <c r="AJ113" s="55" t="s">
        <v>43</v>
      </c>
      <c r="AK113" s="62" t="s">
        <v>7</v>
      </c>
      <c r="AL113" s="63" t="s">
        <v>8</v>
      </c>
      <c r="AN113" s="64" t="s">
        <v>9</v>
      </c>
      <c r="AO113" s="65" t="s">
        <v>10</v>
      </c>
      <c r="AP113" s="65" t="s">
        <v>11</v>
      </c>
      <c r="AQ113" s="65" t="s">
        <v>12</v>
      </c>
      <c r="AR113" s="66" t="s">
        <v>13</v>
      </c>
      <c r="AT113" s="67" t="s">
        <v>14</v>
      </c>
      <c r="AU113" s="68" t="s">
        <v>15</v>
      </c>
      <c r="AV113" s="68" t="s">
        <v>16</v>
      </c>
      <c r="AW113" s="68" t="s">
        <v>10</v>
      </c>
      <c r="AX113" s="68" t="s">
        <v>12</v>
      </c>
      <c r="AY113" s="69" t="s">
        <v>13</v>
      </c>
      <c r="BA113" s="70" t="s">
        <v>17</v>
      </c>
      <c r="BB113" s="71"/>
      <c r="BC113" s="47" t="s">
        <v>7</v>
      </c>
      <c r="BD113" s="48" t="s">
        <v>8</v>
      </c>
      <c r="BF113" s="64" t="s">
        <v>9</v>
      </c>
      <c r="BG113" s="65" t="s">
        <v>10</v>
      </c>
      <c r="BH113" s="65" t="s">
        <v>11</v>
      </c>
      <c r="BI113" s="65" t="s">
        <v>12</v>
      </c>
      <c r="BJ113" s="66" t="s">
        <v>13</v>
      </c>
      <c r="BL113" s="67" t="s">
        <v>14</v>
      </c>
      <c r="BM113" s="68" t="s">
        <v>15</v>
      </c>
      <c r="BN113" s="68" t="s">
        <v>16</v>
      </c>
      <c r="BO113" s="68" t="s">
        <v>10</v>
      </c>
      <c r="BP113" s="68" t="s">
        <v>12</v>
      </c>
      <c r="BQ113" s="69" t="s">
        <v>13</v>
      </c>
      <c r="BS113" s="70" t="s">
        <v>17</v>
      </c>
      <c r="BT113" s="71"/>
      <c r="BU113" s="47" t="s">
        <v>7</v>
      </c>
      <c r="BV113" s="48" t="s">
        <v>8</v>
      </c>
      <c r="BX113" s="64" t="s">
        <v>9</v>
      </c>
      <c r="BY113" s="65" t="s">
        <v>10</v>
      </c>
      <c r="BZ113" s="65" t="s">
        <v>11</v>
      </c>
      <c r="CA113" s="65" t="s">
        <v>12</v>
      </c>
      <c r="CB113" s="66" t="s">
        <v>13</v>
      </c>
      <c r="CD113" s="67" t="s">
        <v>14</v>
      </c>
      <c r="CE113" s="68" t="s">
        <v>15</v>
      </c>
      <c r="CF113" s="68" t="s">
        <v>16</v>
      </c>
      <c r="CG113" s="68" t="s">
        <v>10</v>
      </c>
      <c r="CH113" s="68" t="s">
        <v>12</v>
      </c>
      <c r="CI113" s="69" t="s">
        <v>13</v>
      </c>
      <c r="CK113" s="70" t="s">
        <v>17</v>
      </c>
    </row>
    <row r="114" spans="1:89" x14ac:dyDescent="0.3">
      <c r="A114" s="72"/>
      <c r="B114" s="73"/>
      <c r="D114" s="74"/>
      <c r="E114" s="75"/>
      <c r="F114" s="75"/>
      <c r="G114" s="75"/>
      <c r="H114" s="76"/>
      <c r="I114" s="21"/>
      <c r="J114" s="77"/>
      <c r="K114" s="78"/>
      <c r="L114" s="78"/>
      <c r="M114" s="78"/>
      <c r="N114" s="78"/>
      <c r="O114" s="79"/>
      <c r="Q114" s="55"/>
      <c r="S114" s="72"/>
      <c r="T114" s="73"/>
      <c r="V114" s="80"/>
      <c r="W114" s="81"/>
      <c r="X114" s="81"/>
      <c r="Y114" s="81"/>
      <c r="Z114" s="82"/>
      <c r="AA114" s="23"/>
      <c r="AB114" s="83"/>
      <c r="AC114" s="84"/>
      <c r="AD114" s="84"/>
      <c r="AE114" s="84"/>
      <c r="AF114" s="84"/>
      <c r="AG114" s="85"/>
      <c r="AI114" s="55"/>
      <c r="AJ114" s="55"/>
      <c r="AK114" s="86"/>
      <c r="AL114" s="87"/>
      <c r="AN114" s="88"/>
      <c r="AO114" s="89"/>
      <c r="AP114" s="89"/>
      <c r="AQ114" s="89"/>
      <c r="AR114" s="90"/>
      <c r="AT114" s="91"/>
      <c r="AU114" s="89"/>
      <c r="AV114" s="89"/>
      <c r="AW114" s="89"/>
      <c r="AX114" s="89"/>
      <c r="AY114" s="92"/>
      <c r="BA114" s="70"/>
      <c r="BB114" s="71"/>
      <c r="BC114" s="72"/>
      <c r="BD114" s="73"/>
      <c r="BF114" s="88"/>
      <c r="BG114" s="89"/>
      <c r="BH114" s="89"/>
      <c r="BI114" s="89"/>
      <c r="BJ114" s="90"/>
      <c r="BL114" s="91"/>
      <c r="BM114" s="89"/>
      <c r="BN114" s="89"/>
      <c r="BO114" s="89"/>
      <c r="BP114" s="89"/>
      <c r="BQ114" s="92"/>
      <c r="BS114" s="70"/>
      <c r="BT114" s="71"/>
      <c r="BU114" s="72"/>
      <c r="BV114" s="73"/>
      <c r="BX114" s="88"/>
      <c r="BY114" s="89"/>
      <c r="BZ114" s="89"/>
      <c r="CA114" s="89"/>
      <c r="CB114" s="90"/>
      <c r="CD114" s="91"/>
      <c r="CE114" s="89"/>
      <c r="CF114" s="89"/>
      <c r="CG114" s="89"/>
      <c r="CH114" s="89"/>
      <c r="CI114" s="92"/>
      <c r="CK114" s="70"/>
    </row>
    <row r="115" spans="1:89" s="125" customFormat="1" x14ac:dyDescent="0.3">
      <c r="A115" s="93" t="s">
        <v>19</v>
      </c>
      <c r="B115" s="94"/>
      <c r="C115"/>
      <c r="D115" s="95"/>
      <c r="E115" s="96"/>
      <c r="F115" s="96"/>
      <c r="G115" s="96"/>
      <c r="H115" s="97"/>
      <c r="I115"/>
      <c r="J115" s="98"/>
      <c r="K115" s="99"/>
      <c r="L115" s="99"/>
      <c r="M115" s="99"/>
      <c r="N115" s="99"/>
      <c r="O115" s="100"/>
      <c r="P115"/>
      <c r="Q115" s="101"/>
      <c r="R115"/>
      <c r="S115" s="93" t="s">
        <v>19</v>
      </c>
      <c r="T115" s="94"/>
      <c r="U115"/>
      <c r="V115" s="95"/>
      <c r="W115" s="96"/>
      <c r="X115" s="96"/>
      <c r="Y115" s="96"/>
      <c r="Z115" s="97"/>
      <c r="AA115"/>
      <c r="AB115" s="98"/>
      <c r="AC115" s="99"/>
      <c r="AD115" s="99"/>
      <c r="AE115" s="99"/>
      <c r="AF115" s="99"/>
      <c r="AG115" s="100"/>
      <c r="AH115"/>
      <c r="AI115" s="101"/>
      <c r="AJ115"/>
      <c r="AK115" s="102" t="s">
        <v>20</v>
      </c>
      <c r="AL115" s="103"/>
      <c r="AM115" s="26"/>
      <c r="AN115" s="104"/>
      <c r="AO115" s="105"/>
      <c r="AP115" s="105"/>
      <c r="AQ115" s="105"/>
      <c r="AR115" s="106"/>
      <c r="AS115" s="107"/>
      <c r="AT115" s="108"/>
      <c r="AU115" s="105"/>
      <c r="AV115" s="105"/>
      <c r="AW115" s="105"/>
      <c r="AX115" s="105"/>
      <c r="AY115" s="109"/>
      <c r="AZ115" s="26"/>
      <c r="BA115" s="110"/>
      <c r="BB115" s="111"/>
      <c r="BC115" s="93" t="str">
        <f t="shared" ref="BC115:BC134" si="118">BC88</f>
        <v>GAN.CRIANZA</v>
      </c>
      <c r="BD115" s="94"/>
      <c r="BE115" s="112"/>
      <c r="BF115" s="113"/>
      <c r="BG115" s="114"/>
      <c r="BH115" s="114"/>
      <c r="BI115" s="114"/>
      <c r="BJ115" s="115"/>
      <c r="BK115" s="112"/>
      <c r="BL115" s="116"/>
      <c r="BM115" s="114"/>
      <c r="BN115" s="114"/>
      <c r="BO115" s="114"/>
      <c r="BP115" s="114"/>
      <c r="BQ115" s="117"/>
      <c r="BR115" s="26"/>
      <c r="BS115" s="118"/>
      <c r="BT115" s="111"/>
      <c r="BU115" s="93" t="str">
        <f t="shared" ref="BU115:BU134" si="119">BU88</f>
        <v>GAN.CRIANZA</v>
      </c>
      <c r="BV115" s="94"/>
      <c r="BW115" s="112"/>
      <c r="BX115" s="119"/>
      <c r="BY115" s="120"/>
      <c r="BZ115" s="120"/>
      <c r="CA115" s="120"/>
      <c r="CB115" s="121"/>
      <c r="CC115" s="112"/>
      <c r="CD115" s="122"/>
      <c r="CE115" s="120"/>
      <c r="CF115" s="120"/>
      <c r="CG115" s="120"/>
      <c r="CH115" s="120"/>
      <c r="CI115" s="123"/>
      <c r="CJ115" s="26"/>
      <c r="CK115" s="124"/>
    </row>
    <row r="116" spans="1:89" x14ac:dyDescent="0.3">
      <c r="A116" s="126" t="str">
        <f t="shared" ref="A116:A121" si="120">+A89</f>
        <v xml:space="preserve">BECERRAS </v>
      </c>
      <c r="B116" s="127">
        <f t="shared" ref="B116:B121" si="121">+Q89</f>
        <v>0</v>
      </c>
      <c r="D116" s="128"/>
      <c r="E116" s="129"/>
      <c r="F116" s="129"/>
      <c r="G116" s="129"/>
      <c r="H116" s="130"/>
      <c r="I116" s="131"/>
      <c r="J116" s="132"/>
      <c r="K116" s="129"/>
      <c r="L116" s="129"/>
      <c r="M116" s="129"/>
      <c r="N116" s="129"/>
      <c r="O116" s="133"/>
      <c r="Q116" s="134">
        <f t="shared" ref="Q116:Q121" si="122">SUM(B116+D116+E116+F116+G116+H116-J116-K116-L116-M116-N116-O116)</f>
        <v>0</v>
      </c>
      <c r="S116" s="126" t="str">
        <f t="shared" ref="S116:S121" si="123">+S89</f>
        <v xml:space="preserve">BECERRAS </v>
      </c>
      <c r="T116" s="135">
        <f t="shared" ref="T116:T121" si="124">+AI89</f>
        <v>69</v>
      </c>
      <c r="V116" s="136"/>
      <c r="W116" s="137"/>
      <c r="X116" s="137"/>
      <c r="Y116" s="137"/>
      <c r="Z116" s="138"/>
      <c r="AB116" s="139"/>
      <c r="AC116" s="137"/>
      <c r="AD116" s="137"/>
      <c r="AE116" s="137"/>
      <c r="AF116" s="137"/>
      <c r="AG116" s="140"/>
      <c r="AI116" s="134">
        <f t="shared" ref="AI116:AI121" si="125">SUM(T116+V116+W116+X116+Y116+Z116-AB116-AC116-AD116-AE116-AF116-AG116)</f>
        <v>69</v>
      </c>
      <c r="AK116" s="141" t="str">
        <f t="shared" ref="AK116:AK121" si="126">AK89</f>
        <v>POTRO HEMBRA</v>
      </c>
      <c r="AL116" s="142">
        <f t="shared" ref="AL116:AL121" si="127">+BA89</f>
        <v>4</v>
      </c>
      <c r="AN116" s="143"/>
      <c r="AO116" s="144"/>
      <c r="AP116" s="144"/>
      <c r="AQ116" s="144"/>
      <c r="AR116" s="145"/>
      <c r="AS116" s="146"/>
      <c r="AT116" s="147"/>
      <c r="AU116" s="144"/>
      <c r="AV116" s="144"/>
      <c r="AW116" s="144"/>
      <c r="AX116" s="144"/>
      <c r="AY116" s="148"/>
      <c r="BA116" s="110">
        <f t="shared" ref="BA116:BA121" si="128">SUM(AL116+AN116+AO116+AP116+AQ116+AR116-AT116-AU116-AV116-AW116-AX116-AY116)</f>
        <v>4</v>
      </c>
      <c r="BB116" s="149"/>
      <c r="BC116" s="126" t="str">
        <f t="shared" si="118"/>
        <v xml:space="preserve">BECERRAS </v>
      </c>
      <c r="BD116" s="127">
        <f t="shared" ref="BD116:BD121" si="129">+BS89</f>
        <v>0</v>
      </c>
      <c r="BF116" s="150"/>
      <c r="BG116" s="151"/>
      <c r="BH116" s="151"/>
      <c r="BI116" s="151"/>
      <c r="BJ116" s="152"/>
      <c r="BL116" s="153"/>
      <c r="BM116" s="151"/>
      <c r="BN116" s="151"/>
      <c r="BO116" s="151"/>
      <c r="BP116" s="151"/>
      <c r="BQ116" s="154"/>
      <c r="BS116" s="110">
        <f t="shared" ref="BS116:BS121" si="130">SUM(BD116+BF116+BG116+BH116+BI116+BJ116-BL116-BM116-BN116-BO116-BP116-BQ116)</f>
        <v>0</v>
      </c>
      <c r="BT116" s="149"/>
      <c r="BU116" s="126" t="str">
        <f t="shared" si="119"/>
        <v xml:space="preserve">BECERRAS </v>
      </c>
      <c r="BV116" s="127">
        <f t="shared" ref="BV116:BV121" si="131">+CK89</f>
        <v>0</v>
      </c>
      <c r="BX116" s="155"/>
      <c r="BY116" s="156"/>
      <c r="BZ116" s="156"/>
      <c r="CA116" s="156"/>
      <c r="CB116" s="157"/>
      <c r="CD116" s="158"/>
      <c r="CE116" s="156"/>
      <c r="CF116" s="156"/>
      <c r="CG116" s="156"/>
      <c r="CH116" s="156"/>
      <c r="CI116" s="159"/>
      <c r="CK116" s="110">
        <f t="shared" ref="CK116:CK121" si="132">SUM(BV116+BX116+BY116+BZ116+CA116+CB116-CD116-CE116-CF116-CG116-CH116-CI116)</f>
        <v>0</v>
      </c>
    </row>
    <row r="117" spans="1:89" x14ac:dyDescent="0.3">
      <c r="A117" s="126" t="str">
        <f t="shared" si="120"/>
        <v>BECERROS</v>
      </c>
      <c r="B117" s="127">
        <f t="shared" si="121"/>
        <v>0</v>
      </c>
      <c r="D117" s="128"/>
      <c r="E117" s="129"/>
      <c r="F117" s="129"/>
      <c r="G117" s="129"/>
      <c r="H117" s="130"/>
      <c r="I117" s="131"/>
      <c r="J117" s="132"/>
      <c r="K117" s="129"/>
      <c r="L117" s="129"/>
      <c r="M117" s="129"/>
      <c r="N117" s="129"/>
      <c r="O117" s="133"/>
      <c r="Q117" s="134">
        <f t="shared" si="122"/>
        <v>0</v>
      </c>
      <c r="S117" s="126" t="str">
        <f t="shared" si="123"/>
        <v>BECERROS</v>
      </c>
      <c r="T117" s="135">
        <f t="shared" si="124"/>
        <v>59</v>
      </c>
      <c r="V117" s="136"/>
      <c r="W117" s="137"/>
      <c r="X117" s="137"/>
      <c r="Y117" s="137"/>
      <c r="Z117" s="138"/>
      <c r="AB117" s="139"/>
      <c r="AC117" s="137"/>
      <c r="AD117" s="137"/>
      <c r="AE117" s="137"/>
      <c r="AF117" s="137"/>
      <c r="AG117" s="140"/>
      <c r="AI117" s="134">
        <f t="shared" si="125"/>
        <v>59</v>
      </c>
      <c r="AK117" s="141" t="str">
        <f t="shared" si="126"/>
        <v>POTRO MACHO</v>
      </c>
      <c r="AL117" s="142">
        <f t="shared" si="127"/>
        <v>6</v>
      </c>
      <c r="AN117" s="143"/>
      <c r="AO117" s="144"/>
      <c r="AP117" s="144"/>
      <c r="AQ117" s="144"/>
      <c r="AR117" s="145"/>
      <c r="AS117" s="146"/>
      <c r="AT117" s="147"/>
      <c r="AU117" s="144"/>
      <c r="AV117" s="144"/>
      <c r="AW117" s="144"/>
      <c r="AX117" s="144"/>
      <c r="AY117" s="148"/>
      <c r="BA117" s="110">
        <f t="shared" si="128"/>
        <v>6</v>
      </c>
      <c r="BB117" s="149"/>
      <c r="BC117" s="126" t="str">
        <f t="shared" si="118"/>
        <v>BECERROS</v>
      </c>
      <c r="BD117" s="127">
        <f t="shared" si="129"/>
        <v>0</v>
      </c>
      <c r="BF117" s="150"/>
      <c r="BG117" s="151"/>
      <c r="BH117" s="151"/>
      <c r="BI117" s="151"/>
      <c r="BJ117" s="152"/>
      <c r="BL117" s="153"/>
      <c r="BM117" s="151"/>
      <c r="BN117" s="151"/>
      <c r="BO117" s="151"/>
      <c r="BP117" s="151"/>
      <c r="BQ117" s="154"/>
      <c r="BS117" s="110">
        <f t="shared" si="130"/>
        <v>0</v>
      </c>
      <c r="BT117" s="149"/>
      <c r="BU117" s="126" t="str">
        <f t="shared" si="119"/>
        <v>BECERROS</v>
      </c>
      <c r="BV117" s="127">
        <f t="shared" si="131"/>
        <v>0</v>
      </c>
      <c r="BX117" s="155"/>
      <c r="BY117" s="156"/>
      <c r="BZ117" s="156"/>
      <c r="CA117" s="156"/>
      <c r="CB117" s="157"/>
      <c r="CD117" s="158"/>
      <c r="CE117" s="156"/>
      <c r="CF117" s="156"/>
      <c r="CG117" s="156"/>
      <c r="CH117" s="156"/>
      <c r="CI117" s="159"/>
      <c r="CK117" s="110">
        <f t="shared" si="132"/>
        <v>0</v>
      </c>
    </row>
    <row r="118" spans="1:89" x14ac:dyDescent="0.3">
      <c r="A118" s="126" t="str">
        <f t="shared" si="120"/>
        <v>MAUTAS</v>
      </c>
      <c r="B118" s="127">
        <f t="shared" si="121"/>
        <v>54</v>
      </c>
      <c r="D118" s="95"/>
      <c r="E118" s="129"/>
      <c r="F118" s="129"/>
      <c r="G118" s="129"/>
      <c r="H118" s="130"/>
      <c r="I118" s="131"/>
      <c r="J118" s="132"/>
      <c r="K118" s="129"/>
      <c r="L118" s="129"/>
      <c r="M118" s="129"/>
      <c r="N118" s="129"/>
      <c r="O118" s="133"/>
      <c r="Q118" s="134">
        <f t="shared" si="122"/>
        <v>54</v>
      </c>
      <c r="S118" s="126" t="str">
        <f t="shared" si="123"/>
        <v>MAUTAS</v>
      </c>
      <c r="T118" s="135">
        <f t="shared" si="124"/>
        <v>0</v>
      </c>
      <c r="V118" s="95"/>
      <c r="W118" s="137"/>
      <c r="X118" s="137"/>
      <c r="Y118" s="137"/>
      <c r="Z118" s="138"/>
      <c r="AB118" s="139"/>
      <c r="AC118" s="137"/>
      <c r="AD118" s="137"/>
      <c r="AE118" s="137"/>
      <c r="AF118" s="137"/>
      <c r="AG118" s="140"/>
      <c r="AI118" s="134">
        <f t="shared" si="125"/>
        <v>0</v>
      </c>
      <c r="AK118" s="141" t="str">
        <f t="shared" si="126"/>
        <v>CABALLO</v>
      </c>
      <c r="AL118" s="142">
        <f t="shared" si="127"/>
        <v>8</v>
      </c>
      <c r="AN118" s="95"/>
      <c r="AO118" s="144"/>
      <c r="AP118" s="144"/>
      <c r="AQ118" s="144"/>
      <c r="AR118" s="145"/>
      <c r="AS118" s="146"/>
      <c r="AT118" s="147"/>
      <c r="AU118" s="144"/>
      <c r="AV118" s="144"/>
      <c r="AW118" s="144"/>
      <c r="AX118" s="144"/>
      <c r="AY118" s="148"/>
      <c r="BA118" s="110">
        <f t="shared" si="128"/>
        <v>8</v>
      </c>
      <c r="BB118" s="149"/>
      <c r="BC118" s="126" t="str">
        <f t="shared" si="118"/>
        <v>MAUTAS</v>
      </c>
      <c r="BD118" s="127">
        <f t="shared" si="129"/>
        <v>0</v>
      </c>
      <c r="BF118" s="113"/>
      <c r="BG118" s="151"/>
      <c r="BH118" s="151"/>
      <c r="BI118" s="151"/>
      <c r="BJ118" s="152"/>
      <c r="BL118" s="153"/>
      <c r="BM118" s="151"/>
      <c r="BN118" s="151"/>
      <c r="BO118" s="151"/>
      <c r="BP118" s="151"/>
      <c r="BQ118" s="154"/>
      <c r="BS118" s="110">
        <f t="shared" si="130"/>
        <v>0</v>
      </c>
      <c r="BT118" s="149"/>
      <c r="BU118" s="126" t="str">
        <f t="shared" si="119"/>
        <v>MAUTAS</v>
      </c>
      <c r="BV118" s="127">
        <f t="shared" si="131"/>
        <v>0</v>
      </c>
      <c r="BX118" s="119"/>
      <c r="BY118" s="156"/>
      <c r="BZ118" s="156"/>
      <c r="CA118" s="156"/>
      <c r="CB118" s="157"/>
      <c r="CD118" s="158"/>
      <c r="CE118" s="156"/>
      <c r="CF118" s="156"/>
      <c r="CG118" s="156"/>
      <c r="CH118" s="156"/>
      <c r="CI118" s="159"/>
      <c r="CK118" s="110">
        <f t="shared" si="132"/>
        <v>0</v>
      </c>
    </row>
    <row r="119" spans="1:89" x14ac:dyDescent="0.3">
      <c r="A119" s="126" t="str">
        <f t="shared" si="120"/>
        <v>MAUTES</v>
      </c>
      <c r="B119" s="127">
        <f t="shared" si="121"/>
        <v>280</v>
      </c>
      <c r="D119" s="95"/>
      <c r="E119" s="129"/>
      <c r="F119" s="129"/>
      <c r="G119" s="129"/>
      <c r="H119" s="130"/>
      <c r="I119" s="131"/>
      <c r="J119" s="132"/>
      <c r="K119" s="129"/>
      <c r="L119" s="129"/>
      <c r="M119" s="129"/>
      <c r="N119" s="129"/>
      <c r="O119" s="133"/>
      <c r="Q119" s="134">
        <f t="shared" si="122"/>
        <v>280</v>
      </c>
      <c r="S119" s="126" t="str">
        <f t="shared" si="123"/>
        <v>MAUTES</v>
      </c>
      <c r="T119" s="135">
        <f t="shared" si="124"/>
        <v>0</v>
      </c>
      <c r="V119" s="95"/>
      <c r="W119" s="137"/>
      <c r="X119" s="137"/>
      <c r="Y119" s="137"/>
      <c r="Z119" s="138"/>
      <c r="AB119" s="139"/>
      <c r="AC119" s="137"/>
      <c r="AD119" s="137"/>
      <c r="AE119" s="137"/>
      <c r="AF119" s="137"/>
      <c r="AG119" s="140"/>
      <c r="AI119" s="134">
        <f t="shared" si="125"/>
        <v>0</v>
      </c>
      <c r="AK119" s="141" t="str">
        <f t="shared" si="126"/>
        <v>YEGUA</v>
      </c>
      <c r="AL119" s="142">
        <f t="shared" si="127"/>
        <v>7</v>
      </c>
      <c r="AN119" s="95"/>
      <c r="AO119" s="144"/>
      <c r="AP119" s="144"/>
      <c r="AQ119" s="144"/>
      <c r="AR119" s="145"/>
      <c r="AS119" s="146"/>
      <c r="AT119" s="147"/>
      <c r="AU119" s="144"/>
      <c r="AV119" s="144"/>
      <c r="AW119" s="144"/>
      <c r="AX119" s="144"/>
      <c r="AY119" s="148"/>
      <c r="BA119" s="110">
        <f t="shared" si="128"/>
        <v>7</v>
      </c>
      <c r="BB119" s="149"/>
      <c r="BC119" s="126" t="str">
        <f t="shared" si="118"/>
        <v>MAUTES</v>
      </c>
      <c r="BD119" s="127">
        <f t="shared" si="129"/>
        <v>0</v>
      </c>
      <c r="BF119" s="113"/>
      <c r="BG119" s="151"/>
      <c r="BH119" s="151"/>
      <c r="BI119" s="151"/>
      <c r="BJ119" s="152"/>
      <c r="BL119" s="153"/>
      <c r="BM119" s="151"/>
      <c r="BN119" s="151"/>
      <c r="BO119" s="151"/>
      <c r="BP119" s="151"/>
      <c r="BQ119" s="154"/>
      <c r="BS119" s="110">
        <f t="shared" si="130"/>
        <v>0</v>
      </c>
      <c r="BT119" s="149"/>
      <c r="BU119" s="126" t="str">
        <f t="shared" si="119"/>
        <v>MAUTES</v>
      </c>
      <c r="BV119" s="127">
        <f t="shared" si="131"/>
        <v>0</v>
      </c>
      <c r="BX119" s="119"/>
      <c r="BY119" s="156"/>
      <c r="BZ119" s="156"/>
      <c r="CA119" s="156"/>
      <c r="CB119" s="157"/>
      <c r="CD119" s="158"/>
      <c r="CE119" s="156"/>
      <c r="CF119" s="156"/>
      <c r="CG119" s="156"/>
      <c r="CH119" s="156"/>
      <c r="CI119" s="159"/>
      <c r="CK119" s="110">
        <f t="shared" si="132"/>
        <v>0</v>
      </c>
    </row>
    <row r="120" spans="1:89" x14ac:dyDescent="0.3">
      <c r="A120" s="126">
        <f t="shared" si="120"/>
        <v>0</v>
      </c>
      <c r="B120" s="127">
        <f t="shared" si="121"/>
        <v>0</v>
      </c>
      <c r="D120" s="95"/>
      <c r="E120" s="129"/>
      <c r="F120" s="129"/>
      <c r="G120" s="129"/>
      <c r="H120" s="130"/>
      <c r="I120" s="131"/>
      <c r="J120" s="132"/>
      <c r="K120" s="129"/>
      <c r="L120" s="129"/>
      <c r="M120" s="129"/>
      <c r="N120" s="129"/>
      <c r="O120" s="133"/>
      <c r="Q120" s="134">
        <f t="shared" si="122"/>
        <v>0</v>
      </c>
      <c r="S120" s="126">
        <f t="shared" si="123"/>
        <v>0</v>
      </c>
      <c r="T120" s="135">
        <f t="shared" si="124"/>
        <v>0</v>
      </c>
      <c r="V120" s="95"/>
      <c r="W120" s="137"/>
      <c r="X120" s="137"/>
      <c r="Y120" s="137"/>
      <c r="Z120" s="138"/>
      <c r="AB120" s="139"/>
      <c r="AC120" s="137"/>
      <c r="AD120" s="137"/>
      <c r="AE120" s="137"/>
      <c r="AF120" s="137"/>
      <c r="AG120" s="140"/>
      <c r="AI120" s="134">
        <f t="shared" si="125"/>
        <v>0</v>
      </c>
      <c r="AK120" s="141">
        <f t="shared" si="126"/>
        <v>0</v>
      </c>
      <c r="AL120" s="142">
        <f t="shared" si="127"/>
        <v>0</v>
      </c>
      <c r="AN120" s="95"/>
      <c r="AO120" s="144"/>
      <c r="AP120" s="144"/>
      <c r="AQ120" s="144"/>
      <c r="AR120" s="145"/>
      <c r="AS120" s="146"/>
      <c r="AT120" s="147"/>
      <c r="AU120" s="144"/>
      <c r="AV120" s="144"/>
      <c r="AW120" s="144"/>
      <c r="AX120" s="144"/>
      <c r="AY120" s="148"/>
      <c r="BA120" s="110">
        <f t="shared" si="128"/>
        <v>0</v>
      </c>
      <c r="BB120" s="149"/>
      <c r="BC120" s="126">
        <f t="shared" si="118"/>
        <v>0</v>
      </c>
      <c r="BD120" s="127">
        <f t="shared" si="129"/>
        <v>0</v>
      </c>
      <c r="BF120" s="113"/>
      <c r="BG120" s="151"/>
      <c r="BH120" s="151"/>
      <c r="BI120" s="151"/>
      <c r="BJ120" s="152"/>
      <c r="BL120" s="153"/>
      <c r="BM120" s="151"/>
      <c r="BN120" s="151"/>
      <c r="BO120" s="151"/>
      <c r="BP120" s="151"/>
      <c r="BQ120" s="154"/>
      <c r="BS120" s="110">
        <f t="shared" si="130"/>
        <v>0</v>
      </c>
      <c r="BT120" s="149"/>
      <c r="BU120" s="126">
        <f t="shared" si="119"/>
        <v>0</v>
      </c>
      <c r="BV120" s="127">
        <f t="shared" si="131"/>
        <v>0</v>
      </c>
      <c r="BX120" s="119"/>
      <c r="BY120" s="156"/>
      <c r="BZ120" s="156"/>
      <c r="CA120" s="156"/>
      <c r="CB120" s="157"/>
      <c r="CD120" s="158"/>
      <c r="CE120" s="156"/>
      <c r="CF120" s="156"/>
      <c r="CG120" s="156"/>
      <c r="CH120" s="156"/>
      <c r="CI120" s="159"/>
      <c r="CK120" s="110">
        <f t="shared" si="132"/>
        <v>0</v>
      </c>
    </row>
    <row r="121" spans="1:89" x14ac:dyDescent="0.3">
      <c r="A121" s="126">
        <f t="shared" si="120"/>
        <v>0</v>
      </c>
      <c r="B121" s="127">
        <f t="shared" si="121"/>
        <v>0</v>
      </c>
      <c r="D121" s="95"/>
      <c r="E121" s="129"/>
      <c r="F121" s="129"/>
      <c r="G121" s="129"/>
      <c r="H121" s="130"/>
      <c r="I121" s="131"/>
      <c r="J121" s="132"/>
      <c r="K121" s="129"/>
      <c r="L121" s="129"/>
      <c r="M121" s="129"/>
      <c r="N121" s="129"/>
      <c r="O121" s="133"/>
      <c r="Q121" s="134">
        <f t="shared" si="122"/>
        <v>0</v>
      </c>
      <c r="S121" s="126">
        <f t="shared" si="123"/>
        <v>0</v>
      </c>
      <c r="T121" s="135">
        <f t="shared" si="124"/>
        <v>0</v>
      </c>
      <c r="V121" s="95"/>
      <c r="W121" s="137"/>
      <c r="X121" s="137"/>
      <c r="Y121" s="137"/>
      <c r="Z121" s="138"/>
      <c r="AB121" s="139"/>
      <c r="AC121" s="137"/>
      <c r="AD121" s="137"/>
      <c r="AE121" s="137"/>
      <c r="AF121" s="137"/>
      <c r="AG121" s="140"/>
      <c r="AI121" s="134">
        <f t="shared" si="125"/>
        <v>0</v>
      </c>
      <c r="AK121" s="141">
        <f t="shared" si="126"/>
        <v>0</v>
      </c>
      <c r="AL121" s="142">
        <f t="shared" si="127"/>
        <v>0</v>
      </c>
      <c r="AN121" s="95"/>
      <c r="AO121" s="144"/>
      <c r="AP121" s="144"/>
      <c r="AQ121" s="144"/>
      <c r="AR121" s="145"/>
      <c r="AS121" s="146"/>
      <c r="AT121" s="147"/>
      <c r="AU121" s="144"/>
      <c r="AV121" s="144"/>
      <c r="AW121" s="144"/>
      <c r="AX121" s="144"/>
      <c r="AY121" s="148"/>
      <c r="BA121" s="110">
        <f t="shared" si="128"/>
        <v>0</v>
      </c>
      <c r="BB121" s="149"/>
      <c r="BC121" s="126">
        <f t="shared" si="118"/>
        <v>0</v>
      </c>
      <c r="BD121" s="127">
        <f t="shared" si="129"/>
        <v>0</v>
      </c>
      <c r="BF121" s="113"/>
      <c r="BG121" s="151"/>
      <c r="BH121" s="151"/>
      <c r="BI121" s="151"/>
      <c r="BJ121" s="152"/>
      <c r="BL121" s="153"/>
      <c r="BM121" s="151"/>
      <c r="BN121" s="151"/>
      <c r="BO121" s="151"/>
      <c r="BP121" s="151"/>
      <c r="BQ121" s="154"/>
      <c r="BS121" s="110">
        <f t="shared" si="130"/>
        <v>0</v>
      </c>
      <c r="BT121" s="149"/>
      <c r="BU121" s="126">
        <f t="shared" si="119"/>
        <v>0</v>
      </c>
      <c r="BV121" s="127">
        <f t="shared" si="131"/>
        <v>0</v>
      </c>
      <c r="BX121" s="119"/>
      <c r="BY121" s="156"/>
      <c r="BZ121" s="156"/>
      <c r="CA121" s="156"/>
      <c r="CB121" s="157"/>
      <c r="CD121" s="158"/>
      <c r="CE121" s="156"/>
      <c r="CF121" s="156"/>
      <c r="CG121" s="156"/>
      <c r="CH121" s="156"/>
      <c r="CI121" s="159"/>
      <c r="CK121" s="110">
        <f t="shared" si="132"/>
        <v>0</v>
      </c>
    </row>
    <row r="122" spans="1:89" s="125" customFormat="1" x14ac:dyDescent="0.3">
      <c r="A122" s="93" t="s">
        <v>29</v>
      </c>
      <c r="B122" s="127"/>
      <c r="C122"/>
      <c r="D122" s="95"/>
      <c r="E122" s="160"/>
      <c r="F122" s="160"/>
      <c r="G122" s="160"/>
      <c r="H122" s="161"/>
      <c r="I122" s="131"/>
      <c r="J122" s="162"/>
      <c r="K122" s="163"/>
      <c r="L122" s="163"/>
      <c r="M122" s="163"/>
      <c r="N122" s="163"/>
      <c r="O122" s="164"/>
      <c r="P122"/>
      <c r="Q122" s="134"/>
      <c r="R122"/>
      <c r="S122" s="93" t="s">
        <v>29</v>
      </c>
      <c r="T122" s="135"/>
      <c r="U122"/>
      <c r="V122" s="95"/>
      <c r="W122" s="165"/>
      <c r="X122" s="165"/>
      <c r="Y122" s="165"/>
      <c r="Z122" s="166"/>
      <c r="AA122"/>
      <c r="AB122" s="167"/>
      <c r="AC122" s="168"/>
      <c r="AD122" s="168"/>
      <c r="AE122" s="168"/>
      <c r="AF122" s="168"/>
      <c r="AG122" s="169"/>
      <c r="AH122"/>
      <c r="AI122" s="101"/>
      <c r="AJ122"/>
      <c r="AK122" s="102" t="s">
        <v>30</v>
      </c>
      <c r="AL122" s="142"/>
      <c r="AM122" s="26"/>
      <c r="AN122" s="95"/>
      <c r="AO122" s="170"/>
      <c r="AP122" s="170"/>
      <c r="AQ122" s="170"/>
      <c r="AR122" s="171"/>
      <c r="AS122" s="107"/>
      <c r="AT122" s="172"/>
      <c r="AU122" s="170"/>
      <c r="AV122" s="170"/>
      <c r="AW122" s="170"/>
      <c r="AX122" s="170"/>
      <c r="AY122" s="173"/>
      <c r="AZ122" s="107"/>
      <c r="BA122" s="174"/>
      <c r="BB122" s="111"/>
      <c r="BC122" s="93" t="str">
        <f t="shared" si="118"/>
        <v>GAN. PRODUCCION</v>
      </c>
      <c r="BD122" s="127"/>
      <c r="BE122" s="26"/>
      <c r="BF122" s="113"/>
      <c r="BG122" s="114"/>
      <c r="BH122" s="114"/>
      <c r="BI122" s="114"/>
      <c r="BJ122" s="115"/>
      <c r="BK122" s="112"/>
      <c r="BL122" s="116"/>
      <c r="BM122" s="114"/>
      <c r="BN122" s="114"/>
      <c r="BO122" s="114"/>
      <c r="BP122" s="114"/>
      <c r="BQ122" s="117"/>
      <c r="BR122" s="26"/>
      <c r="BS122" s="118"/>
      <c r="BT122" s="111"/>
      <c r="BU122" s="93" t="str">
        <f t="shared" si="119"/>
        <v>GAN. PRODUCCION</v>
      </c>
      <c r="BV122" s="127"/>
      <c r="BW122" s="26"/>
      <c r="BX122" s="119"/>
      <c r="BY122" s="120"/>
      <c r="BZ122" s="120"/>
      <c r="CA122" s="120"/>
      <c r="CB122" s="121"/>
      <c r="CC122" s="112"/>
      <c r="CD122" s="122"/>
      <c r="CE122" s="120"/>
      <c r="CF122" s="120"/>
      <c r="CG122" s="120"/>
      <c r="CH122" s="120"/>
      <c r="CI122" s="123"/>
      <c r="CJ122" s="26"/>
      <c r="CK122" s="124"/>
    </row>
    <row r="123" spans="1:89" x14ac:dyDescent="0.3">
      <c r="A123" s="126" t="str">
        <f t="shared" ref="A123:A129" si="133">+A96</f>
        <v>VACAS EN PRODUCCION</v>
      </c>
      <c r="B123" s="127">
        <f t="shared" ref="B123:B129" si="134">+Q96</f>
        <v>0</v>
      </c>
      <c r="D123" s="95"/>
      <c r="E123" s="129"/>
      <c r="F123" s="129"/>
      <c r="G123" s="129"/>
      <c r="H123" s="130"/>
      <c r="I123" s="131"/>
      <c r="J123" s="132"/>
      <c r="K123" s="129"/>
      <c r="L123" s="129"/>
      <c r="M123" s="129"/>
      <c r="N123" s="129"/>
      <c r="O123" s="133"/>
      <c r="Q123" s="134">
        <f t="shared" ref="Q123:Q129" si="135">SUM(B123+D123+E123+F123+G123+H123-J123-K123-L123-M123-N123-O123)</f>
        <v>0</v>
      </c>
      <c r="S123" s="126" t="str">
        <f t="shared" ref="S123:S129" si="136">+S96</f>
        <v>VACAS EN PRODUCCION</v>
      </c>
      <c r="T123" s="135">
        <f t="shared" ref="T123:T129" si="137">+AI96</f>
        <v>155</v>
      </c>
      <c r="V123" s="95"/>
      <c r="W123" s="137"/>
      <c r="X123" s="137"/>
      <c r="Y123" s="137"/>
      <c r="Z123" s="138"/>
      <c r="AB123" s="139"/>
      <c r="AC123" s="137"/>
      <c r="AD123" s="137"/>
      <c r="AE123" s="137"/>
      <c r="AF123" s="137"/>
      <c r="AG123" s="140"/>
      <c r="AI123" s="134">
        <f t="shared" ref="AI123:AI129" si="138">SUM(T123+V123+W123+X123+Y123+Z123-AB123-AC123-AD123-AE123-AF123-AG123)</f>
        <v>155</v>
      </c>
      <c r="AJ123">
        <v>56</v>
      </c>
      <c r="AK123" s="141" t="str">
        <f t="shared" ref="AK123:AK129" si="139">AK96</f>
        <v>POTRO HEMBRA</v>
      </c>
      <c r="AL123" s="142">
        <f t="shared" ref="AL123:AL129" si="140">+BA96</f>
        <v>1</v>
      </c>
      <c r="AN123" s="95"/>
      <c r="AO123" s="144"/>
      <c r="AP123" s="144"/>
      <c r="AQ123" s="144"/>
      <c r="AR123" s="145"/>
      <c r="AS123" s="146"/>
      <c r="AT123" s="147"/>
      <c r="AU123" s="144"/>
      <c r="AV123" s="144"/>
      <c r="AW123" s="144"/>
      <c r="AX123" s="144"/>
      <c r="AY123" s="148"/>
      <c r="BA123" s="110">
        <f t="shared" ref="BA123:BA129" si="141">SUM(AL123+AN123+AO123+AP123+AQ123+AR123-AT123-AU123-AV123-AW123-AX123-AY123)</f>
        <v>1</v>
      </c>
      <c r="BB123" s="149"/>
      <c r="BC123" s="126" t="str">
        <f t="shared" si="118"/>
        <v>VACAS EN PRODUCCION</v>
      </c>
      <c r="BD123" s="127">
        <f t="shared" ref="BD123:BD129" si="142">+BS96</f>
        <v>0</v>
      </c>
      <c r="BF123" s="113"/>
      <c r="BG123" s="151"/>
      <c r="BH123" s="151"/>
      <c r="BI123" s="151"/>
      <c r="BJ123" s="152"/>
      <c r="BL123" s="153"/>
      <c r="BM123" s="151"/>
      <c r="BN123" s="151"/>
      <c r="BO123" s="151"/>
      <c r="BP123" s="151"/>
      <c r="BQ123" s="154"/>
      <c r="BS123" s="110">
        <f t="shared" ref="BS123:BS129" si="143">SUM(BD123+BF123+BG123+BH123+BI123+BJ123-BL123-BM123-BN123-BO123-BP123-BQ123)</f>
        <v>0</v>
      </c>
      <c r="BT123" s="149"/>
      <c r="BU123" s="126" t="str">
        <f t="shared" si="119"/>
        <v>VACAS EN PRODUCCION</v>
      </c>
      <c r="BV123" s="127">
        <f>+CK96</f>
        <v>0</v>
      </c>
      <c r="BX123" s="119"/>
      <c r="BY123" s="156"/>
      <c r="BZ123" s="156"/>
      <c r="CA123" s="156"/>
      <c r="CB123" s="157"/>
      <c r="CD123" s="158"/>
      <c r="CE123" s="156"/>
      <c r="CF123" s="156"/>
      <c r="CG123" s="156"/>
      <c r="CH123" s="156"/>
      <c r="CI123" s="159"/>
      <c r="CK123" s="110">
        <f t="shared" ref="CK123:CK129" si="144">SUM(BV123+BX123+BY123+BZ123+CA123+CB123-CD123-CE123-CF123-CG123-CH123-CI123)</f>
        <v>0</v>
      </c>
    </row>
    <row r="124" spans="1:89" x14ac:dyDescent="0.3">
      <c r="A124" s="126" t="str">
        <f t="shared" si="133"/>
        <v>VACAS PREÑADAS</v>
      </c>
      <c r="B124" s="127">
        <f t="shared" si="134"/>
        <v>0</v>
      </c>
      <c r="D124" s="95"/>
      <c r="E124" s="129"/>
      <c r="F124" s="129"/>
      <c r="G124" s="129"/>
      <c r="H124" s="130"/>
      <c r="I124" s="131"/>
      <c r="J124" s="132"/>
      <c r="K124" s="129"/>
      <c r="L124" s="129"/>
      <c r="M124" s="129"/>
      <c r="N124" s="129"/>
      <c r="O124" s="133"/>
      <c r="Q124" s="134">
        <f t="shared" si="135"/>
        <v>0</v>
      </c>
      <c r="S124" s="126" t="str">
        <f t="shared" si="136"/>
        <v>VACAS PREÑADAS</v>
      </c>
      <c r="T124" s="135">
        <f t="shared" si="137"/>
        <v>15</v>
      </c>
      <c r="V124" s="95"/>
      <c r="W124" s="137"/>
      <c r="X124" s="137"/>
      <c r="Y124" s="137"/>
      <c r="Z124" s="138"/>
      <c r="AB124" s="139"/>
      <c r="AC124" s="137"/>
      <c r="AD124" s="137"/>
      <c r="AE124" s="137"/>
      <c r="AF124" s="137"/>
      <c r="AG124" s="140"/>
      <c r="AI124" s="134">
        <f t="shared" si="138"/>
        <v>15</v>
      </c>
      <c r="AJ124">
        <v>29</v>
      </c>
      <c r="AK124" s="141" t="str">
        <f t="shared" si="139"/>
        <v>POTRO MACHO</v>
      </c>
      <c r="AL124" s="142">
        <f t="shared" si="140"/>
        <v>0</v>
      </c>
      <c r="AN124" s="95"/>
      <c r="AO124" s="144"/>
      <c r="AP124" s="144"/>
      <c r="AQ124" s="144"/>
      <c r="AR124" s="145"/>
      <c r="AS124" s="146"/>
      <c r="AT124" s="147"/>
      <c r="AU124" s="144"/>
      <c r="AV124" s="144"/>
      <c r="AW124" s="144"/>
      <c r="AX124" s="144"/>
      <c r="AY124" s="148"/>
      <c r="BA124" s="110">
        <f t="shared" si="141"/>
        <v>0</v>
      </c>
      <c r="BB124" s="149"/>
      <c r="BC124" s="126" t="str">
        <f t="shared" si="118"/>
        <v>VACAS PREÑADAS</v>
      </c>
      <c r="BD124" s="127">
        <f t="shared" si="142"/>
        <v>0</v>
      </c>
      <c r="BF124" s="113"/>
      <c r="BG124" s="151"/>
      <c r="BH124" s="151"/>
      <c r="BI124" s="151"/>
      <c r="BJ124" s="152"/>
      <c r="BL124" s="153"/>
      <c r="BM124" s="151"/>
      <c r="BN124" s="151"/>
      <c r="BO124" s="151"/>
      <c r="BP124" s="151"/>
      <c r="BQ124" s="154"/>
      <c r="BS124" s="110">
        <f t="shared" si="143"/>
        <v>0</v>
      </c>
      <c r="BT124" s="149"/>
      <c r="BU124" s="126" t="str">
        <f t="shared" si="119"/>
        <v>VACAS PREÑADAS</v>
      </c>
      <c r="BV124" s="127">
        <f t="shared" ref="BV124:BV129" si="145">+CK97</f>
        <v>0</v>
      </c>
      <c r="BX124" s="119"/>
      <c r="BY124" s="156"/>
      <c r="BZ124" s="156"/>
      <c r="CA124" s="156"/>
      <c r="CB124" s="157"/>
      <c r="CD124" s="158"/>
      <c r="CE124" s="156"/>
      <c r="CF124" s="156"/>
      <c r="CG124" s="156"/>
      <c r="CH124" s="156"/>
      <c r="CI124" s="159"/>
      <c r="CK124" s="110">
        <f t="shared" si="144"/>
        <v>0</v>
      </c>
    </row>
    <row r="125" spans="1:89" x14ac:dyDescent="0.3">
      <c r="A125" s="126" t="str">
        <f t="shared" si="133"/>
        <v>VACAS VACIAS</v>
      </c>
      <c r="B125" s="127">
        <f t="shared" si="134"/>
        <v>2</v>
      </c>
      <c r="D125" s="95"/>
      <c r="E125" s="129"/>
      <c r="F125" s="129"/>
      <c r="G125" s="129"/>
      <c r="H125" s="130"/>
      <c r="I125" s="131"/>
      <c r="J125" s="132"/>
      <c r="K125" s="129"/>
      <c r="L125" s="129"/>
      <c r="M125" s="129"/>
      <c r="N125" s="129"/>
      <c r="O125" s="133"/>
      <c r="Q125" s="134">
        <f t="shared" si="135"/>
        <v>2</v>
      </c>
      <c r="S125" s="126" t="str">
        <f t="shared" si="136"/>
        <v>VACAS VACIAS</v>
      </c>
      <c r="T125" s="135">
        <f t="shared" si="137"/>
        <v>3</v>
      </c>
      <c r="V125" s="95"/>
      <c r="W125" s="137"/>
      <c r="X125" s="137"/>
      <c r="Y125" s="137"/>
      <c r="Z125" s="138"/>
      <c r="AB125" s="139"/>
      <c r="AC125" s="137"/>
      <c r="AD125" s="137"/>
      <c r="AE125" s="137"/>
      <c r="AF125" s="137"/>
      <c r="AG125" s="140"/>
      <c r="AI125" s="134">
        <f t="shared" si="138"/>
        <v>3</v>
      </c>
      <c r="AJ125">
        <v>9</v>
      </c>
      <c r="AK125" s="141" t="str">
        <f t="shared" si="139"/>
        <v>CABALLO</v>
      </c>
      <c r="AL125" s="142">
        <f t="shared" si="140"/>
        <v>1</v>
      </c>
      <c r="AN125" s="95"/>
      <c r="AO125" s="144"/>
      <c r="AP125" s="144"/>
      <c r="AQ125" s="144"/>
      <c r="AR125" s="145"/>
      <c r="AS125" s="146"/>
      <c r="AT125" s="147"/>
      <c r="AU125" s="144"/>
      <c r="AV125" s="144"/>
      <c r="AW125" s="144"/>
      <c r="AX125" s="144"/>
      <c r="AY125" s="148"/>
      <c r="BA125" s="110">
        <f t="shared" si="141"/>
        <v>1</v>
      </c>
      <c r="BB125" s="149"/>
      <c r="BC125" s="126" t="str">
        <f t="shared" si="118"/>
        <v>VACAS VACIAS</v>
      </c>
      <c r="BD125" s="127">
        <f t="shared" si="142"/>
        <v>0</v>
      </c>
      <c r="BF125" s="113"/>
      <c r="BG125" s="151"/>
      <c r="BH125" s="151"/>
      <c r="BI125" s="151"/>
      <c r="BJ125" s="152"/>
      <c r="BL125" s="153"/>
      <c r="BM125" s="151"/>
      <c r="BN125" s="151"/>
      <c r="BO125" s="151"/>
      <c r="BP125" s="151"/>
      <c r="BQ125" s="154"/>
      <c r="BS125" s="110">
        <f t="shared" si="143"/>
        <v>0</v>
      </c>
      <c r="BT125" s="149"/>
      <c r="BU125" s="126" t="str">
        <f t="shared" si="119"/>
        <v>VACAS VACIAS</v>
      </c>
      <c r="BV125" s="127">
        <f t="shared" si="145"/>
        <v>0</v>
      </c>
      <c r="BX125" s="119"/>
      <c r="BY125" s="156"/>
      <c r="BZ125" s="156"/>
      <c r="CA125" s="156"/>
      <c r="CB125" s="157"/>
      <c r="CD125" s="158"/>
      <c r="CE125" s="156"/>
      <c r="CF125" s="156"/>
      <c r="CG125" s="156"/>
      <c r="CH125" s="156"/>
      <c r="CI125" s="159"/>
      <c r="CK125" s="110">
        <f t="shared" si="144"/>
        <v>0</v>
      </c>
    </row>
    <row r="126" spans="1:89" x14ac:dyDescent="0.3">
      <c r="A126" s="126" t="str">
        <f t="shared" si="133"/>
        <v>NOVILLAS VACIAS</v>
      </c>
      <c r="B126" s="127">
        <f t="shared" si="134"/>
        <v>1</v>
      </c>
      <c r="D126" s="95"/>
      <c r="E126" s="129"/>
      <c r="F126" s="129"/>
      <c r="G126" s="129"/>
      <c r="H126" s="130"/>
      <c r="I126" s="131"/>
      <c r="J126" s="132"/>
      <c r="K126" s="129"/>
      <c r="L126" s="129"/>
      <c r="M126" s="129"/>
      <c r="N126" s="129"/>
      <c r="O126" s="133"/>
      <c r="Q126" s="134">
        <f t="shared" si="135"/>
        <v>1</v>
      </c>
      <c r="S126" s="126" t="str">
        <f t="shared" si="136"/>
        <v>NOVILLAS VACIAS</v>
      </c>
      <c r="T126" s="135">
        <f t="shared" si="137"/>
        <v>0</v>
      </c>
      <c r="V126" s="95"/>
      <c r="W126" s="137"/>
      <c r="X126" s="137"/>
      <c r="Y126" s="137"/>
      <c r="Z126" s="138"/>
      <c r="AB126" s="139"/>
      <c r="AC126" s="137"/>
      <c r="AD126" s="137"/>
      <c r="AE126" s="137"/>
      <c r="AF126" s="137"/>
      <c r="AG126" s="140"/>
      <c r="AI126" s="134">
        <f t="shared" si="138"/>
        <v>0</v>
      </c>
      <c r="AJ126">
        <v>12</v>
      </c>
      <c r="AK126" s="141" t="str">
        <f t="shared" si="139"/>
        <v>YEGUA</v>
      </c>
      <c r="AL126" s="142">
        <f t="shared" si="140"/>
        <v>1</v>
      </c>
      <c r="AN126" s="95"/>
      <c r="AO126" s="144"/>
      <c r="AP126" s="144"/>
      <c r="AQ126" s="144"/>
      <c r="AR126" s="145"/>
      <c r="AS126" s="146"/>
      <c r="AT126" s="147"/>
      <c r="AU126" s="144"/>
      <c r="AV126" s="144"/>
      <c r="AW126" s="144"/>
      <c r="AX126" s="144"/>
      <c r="AY126" s="148"/>
      <c r="BA126" s="110">
        <f t="shared" si="141"/>
        <v>1</v>
      </c>
      <c r="BB126" s="149"/>
      <c r="BC126" s="126" t="str">
        <f t="shared" si="118"/>
        <v>NOVILLAS VACIAS</v>
      </c>
      <c r="BD126" s="127">
        <f t="shared" si="142"/>
        <v>0</v>
      </c>
      <c r="BF126" s="113"/>
      <c r="BG126" s="151"/>
      <c r="BH126" s="151"/>
      <c r="BI126" s="151"/>
      <c r="BJ126" s="152"/>
      <c r="BL126" s="153"/>
      <c r="BM126" s="151"/>
      <c r="BN126" s="151"/>
      <c r="BO126" s="151"/>
      <c r="BP126" s="151"/>
      <c r="BQ126" s="154"/>
      <c r="BS126" s="110">
        <f t="shared" si="143"/>
        <v>0</v>
      </c>
      <c r="BT126" s="149"/>
      <c r="BU126" s="126" t="str">
        <f t="shared" si="119"/>
        <v>NOVILLAS VACIAS</v>
      </c>
      <c r="BV126" s="127">
        <f t="shared" si="145"/>
        <v>0</v>
      </c>
      <c r="BX126" s="119"/>
      <c r="BY126" s="156"/>
      <c r="BZ126" s="156"/>
      <c r="CA126" s="156"/>
      <c r="CB126" s="157"/>
      <c r="CD126" s="158"/>
      <c r="CE126" s="156"/>
      <c r="CF126" s="156"/>
      <c r="CG126" s="156"/>
      <c r="CH126" s="156"/>
      <c r="CI126" s="159"/>
      <c r="CK126" s="110">
        <f t="shared" si="144"/>
        <v>0</v>
      </c>
    </row>
    <row r="127" spans="1:89" x14ac:dyDescent="0.3">
      <c r="A127" s="126" t="str">
        <f t="shared" si="133"/>
        <v xml:space="preserve">NOVILLAS PREÑADAS </v>
      </c>
      <c r="B127" s="127">
        <f t="shared" si="134"/>
        <v>0</v>
      </c>
      <c r="D127" s="95"/>
      <c r="E127" s="129"/>
      <c r="F127" s="129"/>
      <c r="G127" s="129"/>
      <c r="H127" s="130"/>
      <c r="I127" s="131"/>
      <c r="J127" s="132"/>
      <c r="K127" s="129"/>
      <c r="L127" s="129"/>
      <c r="M127" s="129"/>
      <c r="N127" s="129"/>
      <c r="O127" s="133"/>
      <c r="Q127" s="134">
        <f t="shared" si="135"/>
        <v>0</v>
      </c>
      <c r="S127" s="126" t="str">
        <f t="shared" si="136"/>
        <v xml:space="preserve">NOVILLAS PREÑADAS </v>
      </c>
      <c r="T127" s="135">
        <f t="shared" si="137"/>
        <v>6</v>
      </c>
      <c r="V127" s="95"/>
      <c r="W127" s="137"/>
      <c r="X127" s="137"/>
      <c r="Y127" s="137"/>
      <c r="Z127" s="138"/>
      <c r="AB127" s="139"/>
      <c r="AC127" s="137"/>
      <c r="AD127" s="137"/>
      <c r="AE127" s="137"/>
      <c r="AF127" s="137"/>
      <c r="AG127" s="140"/>
      <c r="AI127" s="134">
        <f t="shared" si="138"/>
        <v>6</v>
      </c>
      <c r="AJ127">
        <v>116</v>
      </c>
      <c r="AK127" s="141">
        <f t="shared" si="139"/>
        <v>0</v>
      </c>
      <c r="AL127" s="142">
        <f t="shared" si="140"/>
        <v>0</v>
      </c>
      <c r="AN127" s="95"/>
      <c r="AO127" s="144"/>
      <c r="AP127" s="144"/>
      <c r="AQ127" s="144"/>
      <c r="AR127" s="145"/>
      <c r="AS127" s="146"/>
      <c r="AT127" s="147"/>
      <c r="AU127" s="144"/>
      <c r="AV127" s="144"/>
      <c r="AW127" s="144"/>
      <c r="AX127" s="144"/>
      <c r="AY127" s="148"/>
      <c r="BA127" s="110">
        <f t="shared" si="141"/>
        <v>0</v>
      </c>
      <c r="BB127" s="149"/>
      <c r="BC127" s="126" t="str">
        <f t="shared" si="118"/>
        <v xml:space="preserve">NOVILLAS PREÑADAS </v>
      </c>
      <c r="BD127" s="127">
        <f t="shared" si="142"/>
        <v>0</v>
      </c>
      <c r="BF127" s="113"/>
      <c r="BG127" s="151"/>
      <c r="BH127" s="151"/>
      <c r="BI127" s="151"/>
      <c r="BJ127" s="152"/>
      <c r="BL127" s="153"/>
      <c r="BM127" s="151"/>
      <c r="BN127" s="151"/>
      <c r="BO127" s="151"/>
      <c r="BP127" s="151"/>
      <c r="BQ127" s="154"/>
      <c r="BS127" s="110">
        <f t="shared" si="143"/>
        <v>0</v>
      </c>
      <c r="BT127" s="149"/>
      <c r="BU127" s="126" t="str">
        <f t="shared" si="119"/>
        <v xml:space="preserve">NOVILLAS PREÑADAS </v>
      </c>
      <c r="BV127" s="127">
        <f t="shared" si="145"/>
        <v>0</v>
      </c>
      <c r="BX127" s="119"/>
      <c r="BY127" s="156"/>
      <c r="BZ127" s="156"/>
      <c r="CA127" s="156"/>
      <c r="CB127" s="157"/>
      <c r="CD127" s="158"/>
      <c r="CE127" s="156"/>
      <c r="CF127" s="156"/>
      <c r="CG127" s="156"/>
      <c r="CH127" s="156"/>
      <c r="CI127" s="159"/>
      <c r="CK127" s="110">
        <f t="shared" si="144"/>
        <v>0</v>
      </c>
    </row>
    <row r="128" spans="1:89" x14ac:dyDescent="0.3">
      <c r="A128" s="126" t="str">
        <f t="shared" si="133"/>
        <v>TOROS</v>
      </c>
      <c r="B128" s="127">
        <f t="shared" si="134"/>
        <v>18</v>
      </c>
      <c r="D128" s="95"/>
      <c r="E128" s="129"/>
      <c r="F128" s="129"/>
      <c r="G128" s="129"/>
      <c r="H128" s="130"/>
      <c r="I128" s="131"/>
      <c r="J128" s="132"/>
      <c r="K128" s="129"/>
      <c r="L128" s="129"/>
      <c r="M128" s="129"/>
      <c r="N128" s="129"/>
      <c r="O128" s="133"/>
      <c r="Q128" s="134">
        <f t="shared" si="135"/>
        <v>18</v>
      </c>
      <c r="S128" s="126" t="str">
        <f t="shared" si="136"/>
        <v>TOROS</v>
      </c>
      <c r="T128" s="135">
        <f t="shared" si="137"/>
        <v>0</v>
      </c>
      <c r="V128" s="95"/>
      <c r="W128" s="137"/>
      <c r="X128" s="137"/>
      <c r="Y128" s="137"/>
      <c r="Z128" s="138"/>
      <c r="AB128" s="139"/>
      <c r="AC128" s="137"/>
      <c r="AD128" s="137"/>
      <c r="AE128" s="137"/>
      <c r="AF128" s="137"/>
      <c r="AG128" s="140"/>
      <c r="AI128" s="134">
        <f t="shared" si="138"/>
        <v>0</v>
      </c>
      <c r="AK128" s="141">
        <f t="shared" si="139"/>
        <v>0</v>
      </c>
      <c r="AL128" s="142">
        <f t="shared" si="140"/>
        <v>0</v>
      </c>
      <c r="AN128" s="95"/>
      <c r="AO128" s="144"/>
      <c r="AP128" s="144"/>
      <c r="AQ128" s="144"/>
      <c r="AR128" s="145"/>
      <c r="AS128" s="146"/>
      <c r="AT128" s="147"/>
      <c r="AU128" s="144"/>
      <c r="AV128" s="144"/>
      <c r="AW128" s="144"/>
      <c r="AX128" s="144"/>
      <c r="AY128" s="148"/>
      <c r="BA128" s="110">
        <f t="shared" si="141"/>
        <v>0</v>
      </c>
      <c r="BB128" s="149"/>
      <c r="BC128" s="126" t="str">
        <f t="shared" si="118"/>
        <v>TOROS</v>
      </c>
      <c r="BD128" s="127">
        <f t="shared" si="142"/>
        <v>0</v>
      </c>
      <c r="BF128" s="113"/>
      <c r="BG128" s="151"/>
      <c r="BH128" s="151"/>
      <c r="BI128" s="151"/>
      <c r="BJ128" s="152"/>
      <c r="BL128" s="153"/>
      <c r="BM128" s="151"/>
      <c r="BN128" s="151"/>
      <c r="BO128" s="151"/>
      <c r="BP128" s="151"/>
      <c r="BQ128" s="154"/>
      <c r="BS128" s="110">
        <f t="shared" si="143"/>
        <v>0</v>
      </c>
      <c r="BT128" s="149"/>
      <c r="BU128" s="126" t="str">
        <f t="shared" si="119"/>
        <v>TOROS</v>
      </c>
      <c r="BV128" s="127">
        <f t="shared" si="145"/>
        <v>2</v>
      </c>
      <c r="BX128" s="119"/>
      <c r="BY128" s="156"/>
      <c r="BZ128" s="156"/>
      <c r="CA128" s="156"/>
      <c r="CB128" s="157"/>
      <c r="CD128" s="158"/>
      <c r="CE128" s="156"/>
      <c r="CF128" s="156"/>
      <c r="CG128" s="156"/>
      <c r="CH128" s="156"/>
      <c r="CI128" s="159"/>
      <c r="CK128" s="110">
        <f t="shared" si="144"/>
        <v>2</v>
      </c>
    </row>
    <row r="129" spans="1:89" x14ac:dyDescent="0.3">
      <c r="A129" s="126">
        <f t="shared" si="133"/>
        <v>0</v>
      </c>
      <c r="B129" s="127">
        <f t="shared" si="134"/>
        <v>0</v>
      </c>
      <c r="D129" s="95"/>
      <c r="E129" s="129"/>
      <c r="F129" s="129"/>
      <c r="G129" s="129"/>
      <c r="H129" s="130"/>
      <c r="I129" s="131"/>
      <c r="J129" s="132"/>
      <c r="K129" s="129"/>
      <c r="L129" s="129"/>
      <c r="M129" s="129"/>
      <c r="N129" s="129"/>
      <c r="O129" s="133"/>
      <c r="Q129" s="134">
        <f t="shared" si="135"/>
        <v>0</v>
      </c>
      <c r="S129" s="126">
        <f t="shared" si="136"/>
        <v>0</v>
      </c>
      <c r="T129" s="135">
        <f t="shared" si="137"/>
        <v>0</v>
      </c>
      <c r="V129" s="95"/>
      <c r="W129" s="137"/>
      <c r="X129" s="137"/>
      <c r="Y129" s="137"/>
      <c r="Z129" s="138"/>
      <c r="AB129" s="139"/>
      <c r="AC129" s="137"/>
      <c r="AD129" s="137"/>
      <c r="AE129" s="137"/>
      <c r="AF129" s="137"/>
      <c r="AG129" s="140"/>
      <c r="AI129" s="134">
        <f t="shared" si="138"/>
        <v>0</v>
      </c>
      <c r="AK129" s="141">
        <f t="shared" si="139"/>
        <v>0</v>
      </c>
      <c r="AL129" s="142">
        <f t="shared" si="140"/>
        <v>0</v>
      </c>
      <c r="AN129" s="95"/>
      <c r="AO129" s="144"/>
      <c r="AP129" s="144"/>
      <c r="AQ129" s="144"/>
      <c r="AR129" s="145"/>
      <c r="AS129" s="146"/>
      <c r="AT129" s="147"/>
      <c r="AU129" s="144"/>
      <c r="AV129" s="144"/>
      <c r="AW129" s="144"/>
      <c r="AX129" s="144"/>
      <c r="AY129" s="148"/>
      <c r="BA129" s="110">
        <f t="shared" si="141"/>
        <v>0</v>
      </c>
      <c r="BB129" s="149"/>
      <c r="BC129" s="126">
        <f t="shared" si="118"/>
        <v>0</v>
      </c>
      <c r="BD129" s="127">
        <f t="shared" si="142"/>
        <v>0</v>
      </c>
      <c r="BF129" s="113"/>
      <c r="BG129" s="151"/>
      <c r="BH129" s="151"/>
      <c r="BI129" s="151"/>
      <c r="BJ129" s="152"/>
      <c r="BL129" s="153"/>
      <c r="BM129" s="151"/>
      <c r="BN129" s="151"/>
      <c r="BO129" s="151"/>
      <c r="BP129" s="151"/>
      <c r="BQ129" s="154"/>
      <c r="BS129" s="110">
        <f t="shared" si="143"/>
        <v>0</v>
      </c>
      <c r="BT129" s="149"/>
      <c r="BU129" s="126">
        <f t="shared" si="119"/>
        <v>0</v>
      </c>
      <c r="BV129" s="127">
        <f t="shared" si="145"/>
        <v>0</v>
      </c>
      <c r="BX129" s="119"/>
      <c r="BY129" s="156"/>
      <c r="BZ129" s="156"/>
      <c r="CA129" s="156"/>
      <c r="CB129" s="157"/>
      <c r="CD129" s="158"/>
      <c r="CE129" s="156"/>
      <c r="CF129" s="156"/>
      <c r="CG129" s="156"/>
      <c r="CH129" s="156"/>
      <c r="CI129" s="159"/>
      <c r="CK129" s="110">
        <f t="shared" si="144"/>
        <v>0</v>
      </c>
    </row>
    <row r="130" spans="1:89" s="125" customFormat="1" x14ac:dyDescent="0.3">
      <c r="A130" s="93" t="s">
        <v>37</v>
      </c>
      <c r="B130" s="127"/>
      <c r="C130"/>
      <c r="D130" s="95"/>
      <c r="E130" s="160"/>
      <c r="F130" s="160"/>
      <c r="G130" s="160"/>
      <c r="H130" s="161"/>
      <c r="I130" s="131"/>
      <c r="J130" s="175"/>
      <c r="K130" s="160"/>
      <c r="L130" s="160"/>
      <c r="M130" s="160"/>
      <c r="N130" s="160"/>
      <c r="O130" s="176"/>
      <c r="P130"/>
      <c r="Q130" s="134"/>
      <c r="R130"/>
      <c r="S130" s="93" t="s">
        <v>37</v>
      </c>
      <c r="T130" s="135"/>
      <c r="U130"/>
      <c r="V130" s="95"/>
      <c r="W130" s="165"/>
      <c r="X130" s="165"/>
      <c r="Y130" s="165"/>
      <c r="Z130" s="166"/>
      <c r="AA130"/>
      <c r="AB130" s="177"/>
      <c r="AC130" s="165"/>
      <c r="AD130" s="165"/>
      <c r="AE130" s="165"/>
      <c r="AF130" s="165"/>
      <c r="AG130" s="178"/>
      <c r="AH130"/>
      <c r="AI130" s="101"/>
      <c r="AJ130"/>
      <c r="AK130" s="102"/>
      <c r="AL130" s="142"/>
      <c r="AM130" s="26"/>
      <c r="AN130" s="95"/>
      <c r="AO130" s="170"/>
      <c r="AP130" s="170"/>
      <c r="AQ130" s="170"/>
      <c r="AR130" s="171"/>
      <c r="AS130" s="107"/>
      <c r="AT130" s="172"/>
      <c r="AU130" s="170"/>
      <c r="AV130" s="170"/>
      <c r="AW130" s="170"/>
      <c r="AX130" s="170"/>
      <c r="AY130" s="173"/>
      <c r="AZ130" s="107"/>
      <c r="BA130" s="174"/>
      <c r="BB130" s="111"/>
      <c r="BC130" s="93" t="str">
        <f>BC103</f>
        <v>GAN. CEBA</v>
      </c>
      <c r="BD130" s="127"/>
      <c r="BE130" s="26"/>
      <c r="BF130" s="113"/>
      <c r="BG130" s="114"/>
      <c r="BH130" s="114"/>
      <c r="BI130" s="114"/>
      <c r="BJ130" s="115"/>
      <c r="BK130" s="112"/>
      <c r="BL130" s="116"/>
      <c r="BM130" s="114"/>
      <c r="BN130" s="114"/>
      <c r="BO130" s="114"/>
      <c r="BP130" s="114"/>
      <c r="BQ130" s="117"/>
      <c r="BR130" s="26"/>
      <c r="BS130" s="118"/>
      <c r="BT130" s="111"/>
      <c r="BU130" s="93" t="str">
        <f>BU103</f>
        <v>GAN. CEBA</v>
      </c>
      <c r="BV130" s="127"/>
      <c r="BW130" s="26"/>
      <c r="BX130" s="119"/>
      <c r="BY130" s="120"/>
      <c r="BZ130" s="120"/>
      <c r="CA130" s="120"/>
      <c r="CB130" s="121"/>
      <c r="CC130" s="112"/>
      <c r="CD130" s="122"/>
      <c r="CE130" s="120"/>
      <c r="CF130" s="120"/>
      <c r="CG130" s="120"/>
      <c r="CH130" s="120"/>
      <c r="CI130" s="123"/>
      <c r="CJ130" s="26"/>
      <c r="CK130" s="124"/>
    </row>
    <row r="131" spans="1:89" x14ac:dyDescent="0.3">
      <c r="A131" s="126" t="str">
        <f>+A104</f>
        <v>NOVILLOS</v>
      </c>
      <c r="B131" s="127">
        <f>+Q104</f>
        <v>45</v>
      </c>
      <c r="D131" s="95"/>
      <c r="E131" s="129"/>
      <c r="F131" s="129"/>
      <c r="G131" s="129"/>
      <c r="H131" s="130"/>
      <c r="I131" s="131"/>
      <c r="J131" s="132"/>
      <c r="K131" s="129"/>
      <c r="L131" s="129"/>
      <c r="M131" s="129"/>
      <c r="N131" s="129"/>
      <c r="O131" s="133"/>
      <c r="Q131" s="134">
        <f>SUM(B131+D131+E131+F131+G131+H131-J131-K131-L131-M131-N131-O131)</f>
        <v>45</v>
      </c>
      <c r="S131" s="126" t="str">
        <f>+S104</f>
        <v>NOVILLOS</v>
      </c>
      <c r="T131" s="135">
        <f>+AI104</f>
        <v>0</v>
      </c>
      <c r="V131" s="95"/>
      <c r="W131" s="137"/>
      <c r="X131" s="137"/>
      <c r="Y131" s="137"/>
      <c r="Z131" s="138"/>
      <c r="AB131" s="139"/>
      <c r="AC131" s="137"/>
      <c r="AD131" s="137"/>
      <c r="AE131" s="137"/>
      <c r="AF131" s="137"/>
      <c r="AG131" s="140"/>
      <c r="AI131" s="134">
        <f>SUM(T131+V131+W131+X131+Y131+Z131-AB131-AC131-AD131-AE131-AF131-AG131)</f>
        <v>0</v>
      </c>
      <c r="AK131" s="179">
        <f>AK104</f>
        <v>0</v>
      </c>
      <c r="AL131" s="142">
        <f>+BA104</f>
        <v>0</v>
      </c>
      <c r="AN131" s="95"/>
      <c r="AO131" s="144"/>
      <c r="AP131" s="144"/>
      <c r="AQ131" s="144"/>
      <c r="AR131" s="145"/>
      <c r="AS131" s="146"/>
      <c r="AT131" s="147"/>
      <c r="AU131" s="144"/>
      <c r="AV131" s="144"/>
      <c r="AW131" s="144"/>
      <c r="AX131" s="144"/>
      <c r="AY131" s="148"/>
      <c r="BA131" s="110">
        <f>SUM(AL131+AN131+AO131+AP131+AQ131+AR131-AT131-AU131-AV131-AW131-AX131-AY131)</f>
        <v>0</v>
      </c>
      <c r="BB131" s="149"/>
      <c r="BC131" s="126" t="str">
        <f t="shared" si="118"/>
        <v>NOVILLOS</v>
      </c>
      <c r="BD131" s="127">
        <f>+BS104</f>
        <v>275</v>
      </c>
      <c r="BF131" s="113"/>
      <c r="BG131" s="151"/>
      <c r="BH131" s="151"/>
      <c r="BI131" s="151"/>
      <c r="BJ131" s="152"/>
      <c r="BL131" s="153"/>
      <c r="BM131" s="151"/>
      <c r="BN131" s="151"/>
      <c r="BO131" s="151"/>
      <c r="BP131" s="151"/>
      <c r="BQ131" s="154"/>
      <c r="BS131" s="110">
        <f>SUM(BD131+BF131+BG131+BH131+BI131+BJ131-BL131-BM131-BN131-BO131-BP131-BQ131)</f>
        <v>275</v>
      </c>
      <c r="BT131" s="149"/>
      <c r="BU131" s="126" t="str">
        <f t="shared" si="119"/>
        <v>NOVILLOS</v>
      </c>
      <c r="BV131" s="127">
        <f>+CK104</f>
        <v>176</v>
      </c>
      <c r="BX131" s="119"/>
      <c r="BY131" s="156"/>
      <c r="BZ131" s="156"/>
      <c r="CA131" s="156"/>
      <c r="CB131" s="157"/>
      <c r="CD131" s="158"/>
      <c r="CE131" s="156"/>
      <c r="CF131" s="156"/>
      <c r="CG131" s="156"/>
      <c r="CH131" s="156"/>
      <c r="CI131" s="159"/>
      <c r="CK131" s="110">
        <f>SUM(BV131+BX131+BY131+BZ131+CA131+CB131-CD131-CE131-CF131-CG131-CH131-CI131)</f>
        <v>176</v>
      </c>
    </row>
    <row r="132" spans="1:89" x14ac:dyDescent="0.3">
      <c r="A132" s="126" t="str">
        <f>+A105</f>
        <v>CALENTADORES</v>
      </c>
      <c r="B132" s="127">
        <f>+Q105</f>
        <v>0</v>
      </c>
      <c r="D132" s="95"/>
      <c r="E132" s="129"/>
      <c r="F132" s="129"/>
      <c r="G132" s="129"/>
      <c r="H132" s="130"/>
      <c r="I132" s="131"/>
      <c r="J132" s="132"/>
      <c r="K132" s="129"/>
      <c r="L132" s="129"/>
      <c r="M132" s="129"/>
      <c r="N132" s="129"/>
      <c r="O132" s="133"/>
      <c r="Q132" s="134">
        <f>SUM(B132+D132+E132+F132+G132+H132-J132-K132-L132-M132-N132-O132)</f>
        <v>0</v>
      </c>
      <c r="S132" s="126" t="str">
        <f>+S105</f>
        <v>CALENTADORES</v>
      </c>
      <c r="T132" s="135">
        <f>+AI105</f>
        <v>0</v>
      </c>
      <c r="V132" s="95"/>
      <c r="W132" s="137"/>
      <c r="X132" s="137"/>
      <c r="Y132" s="137"/>
      <c r="Z132" s="138"/>
      <c r="AB132" s="139"/>
      <c r="AC132" s="137"/>
      <c r="AD132" s="137"/>
      <c r="AE132" s="137"/>
      <c r="AF132" s="137"/>
      <c r="AG132" s="140"/>
      <c r="AI132" s="134">
        <f>SUM(T132+V132+W132+X132+Y132+Z132-AB132-AC132-AD132-AE132-AF132-AG132)</f>
        <v>0</v>
      </c>
      <c r="AK132" s="179">
        <f>AK105</f>
        <v>0</v>
      </c>
      <c r="AL132" s="142">
        <f>+BA105</f>
        <v>0</v>
      </c>
      <c r="AN132" s="95"/>
      <c r="AO132" s="144"/>
      <c r="AP132" s="144"/>
      <c r="AQ132" s="144"/>
      <c r="AR132" s="145"/>
      <c r="AS132" s="146"/>
      <c r="AT132" s="147"/>
      <c r="AU132" s="144"/>
      <c r="AV132" s="144"/>
      <c r="AW132" s="144"/>
      <c r="AX132" s="144"/>
      <c r="AY132" s="148"/>
      <c r="BA132" s="110">
        <f>SUM(AL132+AN132+AO132+AP132+AQ132+AR132-AT132-AU132-AV132-AW132-AX132-AY132)</f>
        <v>0</v>
      </c>
      <c r="BB132" s="149"/>
      <c r="BC132" s="126" t="str">
        <f t="shared" si="118"/>
        <v>CALENTADORES</v>
      </c>
      <c r="BD132" s="127">
        <f>+BS105</f>
        <v>0</v>
      </c>
      <c r="BF132" s="113"/>
      <c r="BG132" s="151"/>
      <c r="BH132" s="151"/>
      <c r="BI132" s="151"/>
      <c r="BJ132" s="152"/>
      <c r="BL132" s="153"/>
      <c r="BM132" s="151"/>
      <c r="BN132" s="151"/>
      <c r="BO132" s="151"/>
      <c r="BP132" s="151"/>
      <c r="BQ132" s="154"/>
      <c r="BS132" s="110">
        <f>SUM(BD132+BF132+BG132+BH132+BI132+BJ132-BL132-BM132-BN132-BO132-BP132-BQ132)</f>
        <v>0</v>
      </c>
      <c r="BT132" s="149"/>
      <c r="BU132" s="126" t="str">
        <f t="shared" si="119"/>
        <v>CALENTADORES</v>
      </c>
      <c r="BV132" s="127">
        <f>+CK105</f>
        <v>0</v>
      </c>
      <c r="BX132" s="119"/>
      <c r="BY132" s="156"/>
      <c r="BZ132" s="156"/>
      <c r="CA132" s="156"/>
      <c r="CB132" s="157"/>
      <c r="CD132" s="158"/>
      <c r="CE132" s="156"/>
      <c r="CF132" s="156"/>
      <c r="CG132" s="156"/>
      <c r="CH132" s="156"/>
      <c r="CI132" s="159"/>
      <c r="CK132" s="110">
        <f>SUM(BV132+BX132+BY132+BZ132+CA132+CB132-CD132-CE132-CF132-CG132-CH132-CI132)</f>
        <v>0</v>
      </c>
    </row>
    <row r="133" spans="1:89" x14ac:dyDescent="0.3">
      <c r="A133" s="126" t="str">
        <f>+A106</f>
        <v>VACAS CUCHILLO</v>
      </c>
      <c r="B133" s="127">
        <f>+Q106</f>
        <v>0</v>
      </c>
      <c r="D133" s="95"/>
      <c r="E133" s="129"/>
      <c r="F133" s="129"/>
      <c r="G133" s="129"/>
      <c r="H133" s="130"/>
      <c r="I133" s="131"/>
      <c r="J133" s="132"/>
      <c r="K133" s="129"/>
      <c r="L133" s="129"/>
      <c r="M133" s="129"/>
      <c r="N133" s="129"/>
      <c r="O133" s="133"/>
      <c r="Q133" s="134">
        <f>SUM(B133+D133+E133+F133+G133+H133-J133-K133-L133-M133-N133-O133)</f>
        <v>0</v>
      </c>
      <c r="S133" s="126" t="str">
        <f>+S106</f>
        <v>VACAS CUCHILLO</v>
      </c>
      <c r="T133" s="135">
        <f>+AI106</f>
        <v>0</v>
      </c>
      <c r="V133" s="95"/>
      <c r="W133" s="137"/>
      <c r="X133" s="137"/>
      <c r="Y133" s="137"/>
      <c r="Z133" s="138"/>
      <c r="AB133" s="139"/>
      <c r="AC133" s="137"/>
      <c r="AD133" s="137"/>
      <c r="AE133" s="137"/>
      <c r="AF133" s="137"/>
      <c r="AG133" s="140"/>
      <c r="AI133" s="134">
        <f>SUM(T133+V133+W133+X133+Y133+Z133-AB133-AC133-AD133-AE133-AF133-AG133)</f>
        <v>0</v>
      </c>
      <c r="AK133" s="179">
        <f>AK106</f>
        <v>0</v>
      </c>
      <c r="AL133" s="142">
        <f>+BA106</f>
        <v>0</v>
      </c>
      <c r="AN133" s="95"/>
      <c r="AO133" s="144"/>
      <c r="AP133" s="144"/>
      <c r="AQ133" s="144"/>
      <c r="AR133" s="145"/>
      <c r="AS133" s="146"/>
      <c r="AT133" s="147"/>
      <c r="AU133" s="144"/>
      <c r="AV133" s="144"/>
      <c r="AW133" s="144"/>
      <c r="AX133" s="144"/>
      <c r="AY133" s="148"/>
      <c r="BA133" s="110">
        <f>SUM(AL133+AN133+AO133+AP133+AQ133+AR133-AT133-AU133-AV133-AW133-AX133-AY133)</f>
        <v>0</v>
      </c>
      <c r="BB133" s="149"/>
      <c r="BC133" s="126" t="str">
        <f t="shared" si="118"/>
        <v>VACAS CUCHILLO</v>
      </c>
      <c r="BD133" s="127">
        <f>+BS106</f>
        <v>0</v>
      </c>
      <c r="BF133" s="113"/>
      <c r="BG133" s="151"/>
      <c r="BH133" s="151"/>
      <c r="BI133" s="151"/>
      <c r="BJ133" s="152"/>
      <c r="BL133" s="153"/>
      <c r="BM133" s="151"/>
      <c r="BN133" s="151"/>
      <c r="BO133" s="151"/>
      <c r="BP133" s="151"/>
      <c r="BQ133" s="154"/>
      <c r="BS133" s="110">
        <f>SUM(BD133+BF133+BG133+BH133+BI133+BJ133-BL133-BM133-BN133-BO133-BP133-BQ133)</f>
        <v>0</v>
      </c>
      <c r="BT133" s="149"/>
      <c r="BU133" s="126" t="str">
        <f t="shared" si="119"/>
        <v>VACAS CUCHILLO</v>
      </c>
      <c r="BV133" s="127">
        <f>+CK106</f>
        <v>0</v>
      </c>
      <c r="BX133" s="119"/>
      <c r="BY133" s="156"/>
      <c r="BZ133" s="156"/>
      <c r="CA133" s="156"/>
      <c r="CB133" s="157"/>
      <c r="CD133" s="158"/>
      <c r="CE133" s="156"/>
      <c r="CF133" s="156"/>
      <c r="CG133" s="156"/>
      <c r="CH133" s="156"/>
      <c r="CI133" s="159"/>
      <c r="CK133" s="110">
        <f>SUM(BV133+BX133+BY133+BZ133+CA133+CB133-CD133-CE133-CF133-CG133-CH133-CI133)</f>
        <v>0</v>
      </c>
    </row>
    <row r="134" spans="1:89" ht="15" thickBot="1" x14ac:dyDescent="0.35">
      <c r="A134" s="126" t="str">
        <f>+A107</f>
        <v>NOVILLAS CUCHILLOS</v>
      </c>
      <c r="B134" s="127">
        <f>+Q107</f>
        <v>0</v>
      </c>
      <c r="D134" s="95"/>
      <c r="E134" s="180"/>
      <c r="F134" s="180"/>
      <c r="G134" s="180"/>
      <c r="H134" s="181"/>
      <c r="I134" s="131"/>
      <c r="J134" s="182"/>
      <c r="K134" s="183"/>
      <c r="L134" s="183"/>
      <c r="M134" s="183"/>
      <c r="N134" s="183"/>
      <c r="O134" s="184"/>
      <c r="Q134" s="134">
        <f>SUM(B134+D134+E134+F134+G134+H134-J134-K134-L134-M134-N134-O134)</f>
        <v>0</v>
      </c>
      <c r="S134" s="126" t="str">
        <f>+S107</f>
        <v>NOVILLAS CUCHILLOS</v>
      </c>
      <c r="T134" s="135">
        <f>+AI107</f>
        <v>0</v>
      </c>
      <c r="V134" s="95"/>
      <c r="W134" s="185"/>
      <c r="X134" s="185"/>
      <c r="Y134" s="185"/>
      <c r="Z134" s="186"/>
      <c r="AB134" s="187"/>
      <c r="AC134" s="188"/>
      <c r="AD134" s="188"/>
      <c r="AE134" s="188"/>
      <c r="AF134" s="188"/>
      <c r="AG134" s="189"/>
      <c r="AI134" s="134">
        <f>SUM(T134+V134+W134+X134+Y134+Z134-AB134-AC134-AD134-AE134-AF134-AG134)</f>
        <v>0</v>
      </c>
      <c r="AK134" s="179">
        <f>AK107</f>
        <v>0</v>
      </c>
      <c r="AL134" s="142">
        <f>+BA107</f>
        <v>0</v>
      </c>
      <c r="AN134" s="95"/>
      <c r="AO134" s="190"/>
      <c r="AP134" s="190"/>
      <c r="AQ134" s="190"/>
      <c r="AR134" s="191"/>
      <c r="AS134" s="146"/>
      <c r="AT134" s="192"/>
      <c r="AU134" s="193"/>
      <c r="AV134" s="193"/>
      <c r="AW134" s="193"/>
      <c r="AX134" s="193"/>
      <c r="AY134" s="194"/>
      <c r="BA134" s="110">
        <f>SUM(AL134+AN134+AO134+AP134+AQ134+AR134-AT134-AU134-AV134-AW134-AX134-AY134)</f>
        <v>0</v>
      </c>
      <c r="BB134" s="149"/>
      <c r="BC134" s="126" t="str">
        <f t="shared" si="118"/>
        <v>NOVILLAS CUCHILLOS</v>
      </c>
      <c r="BD134" s="127">
        <f>+BS107</f>
        <v>0</v>
      </c>
      <c r="BF134" s="113"/>
      <c r="BG134" s="151"/>
      <c r="BH134" s="151"/>
      <c r="BI134" s="151"/>
      <c r="BJ134" s="152"/>
      <c r="BL134" s="153"/>
      <c r="BM134" s="151"/>
      <c r="BN134" s="151"/>
      <c r="BO134" s="151"/>
      <c r="BP134" s="151"/>
      <c r="BQ134" s="154"/>
      <c r="BS134" s="110">
        <f>SUM(BD134+BF134+BG134+BH134+BI134+BJ134-BL134-BM134-BN134-BO134-BP134-BQ134)</f>
        <v>0</v>
      </c>
      <c r="BT134" s="149"/>
      <c r="BU134" s="126" t="str">
        <f t="shared" si="119"/>
        <v>NOVILLAS CUCHILLOS</v>
      </c>
      <c r="BV134" s="127">
        <f>+CK107</f>
        <v>0</v>
      </c>
      <c r="BX134" s="119"/>
      <c r="BY134" s="156"/>
      <c r="BZ134" s="156"/>
      <c r="CA134" s="156"/>
      <c r="CB134" s="157"/>
      <c r="CD134" s="158"/>
      <c r="CE134" s="156"/>
      <c r="CF134" s="156"/>
      <c r="CG134" s="156"/>
      <c r="CH134" s="156"/>
      <c r="CI134" s="159"/>
      <c r="CK134" s="110">
        <f>SUM(BV134+BX134+BY134+BZ134+CA134+CB134-CD134-CE134-CF134-CG134-CH134-CI134)</f>
        <v>0</v>
      </c>
    </row>
    <row r="135" spans="1:89" x14ac:dyDescent="0.3">
      <c r="A135" s="195" t="s">
        <v>42</v>
      </c>
      <c r="B135" s="196">
        <f>SUM(B116:B134)</f>
        <v>400</v>
      </c>
      <c r="D135" s="197">
        <f>+D116+D117+D118+D119+D120+D121+D123+D124+D125+D126+D127+D128+D129+D131+D132+D133+D134</f>
        <v>0</v>
      </c>
      <c r="E135" s="197">
        <f>+E116+E117+E118+E119+E120+E121+E123+E124+E125+E126+E127+E128+E129+E131+E132+E133+E134</f>
        <v>0</v>
      </c>
      <c r="F135" s="197">
        <f>+F116+F117+F118+F119+F120+F121+F123+F124+F125+F126+F127+F128+F129+F131+F132+F133+F134</f>
        <v>0</v>
      </c>
      <c r="G135" s="197">
        <f>+G116+G117+G118+G119+G120+G121+G123+G124+G125+G126+G127+G128+G129+G131+G132+G133+G134</f>
        <v>0</v>
      </c>
      <c r="H135" s="197">
        <f>+H116+H117+H118+H119+H120+H121+H123+H124+H125+H126+H127+H128+H129+H131+H132+H133+H134</f>
        <v>0</v>
      </c>
      <c r="J135" s="198">
        <f t="shared" ref="J135:O135" si="146">+J116+J117+J118+J119+J120+J121+J123+J124+J125+J126+J127+J128+J129+J131+J132+J133+J134</f>
        <v>0</v>
      </c>
      <c r="K135" s="198">
        <f t="shared" si="146"/>
        <v>0</v>
      </c>
      <c r="L135" s="198">
        <f t="shared" si="146"/>
        <v>0</v>
      </c>
      <c r="M135" s="198">
        <f t="shared" si="146"/>
        <v>0</v>
      </c>
      <c r="N135" s="198">
        <f t="shared" si="146"/>
        <v>0</v>
      </c>
      <c r="O135" s="198">
        <f t="shared" si="146"/>
        <v>0</v>
      </c>
      <c r="Q135" s="134">
        <f>+SUM(B135:H135)-SUM(J135:O135)</f>
        <v>400</v>
      </c>
      <c r="S135" s="195" t="s">
        <v>42</v>
      </c>
      <c r="T135" s="196">
        <f>SUM(T116:T134)</f>
        <v>307</v>
      </c>
      <c r="V135" s="199">
        <f>+V116+V117+V118+V119+V120+V121+V123+V124+V125+V126+V127+V128+V129+V131+V132+V133+V134</f>
        <v>0</v>
      </c>
      <c r="W135" s="199">
        <f>+W116+W117+W118+W119+W120+W121+W123+W124+W125+W126+W127+W128+W129+W131+W132+W133+W134</f>
        <v>0</v>
      </c>
      <c r="X135" s="199">
        <f>+X116+X117+X118+X119+X120+X121+X123+X124+X125+X126+X127+X128+X129+X131+X132+X133+X134</f>
        <v>0</v>
      </c>
      <c r="Y135" s="199">
        <f>+Y116+Y117+Y118+Y119+Y120+Y121+Y123+Y124+Y125+Y126+Y127+Y128+Y129+Y131+Y132+Y133+Y134</f>
        <v>0</v>
      </c>
      <c r="Z135" s="199">
        <f>+Z116+Z117+Z118+Z119+Z120+Z121+Z123+Z124+Z125+Z126+Z127+Z128+Z129+Z131+Z132+Z133+Z134</f>
        <v>0</v>
      </c>
      <c r="AB135" s="200">
        <f t="shared" ref="AB135:AG135" si="147">+AB116+AB117+AB118+AB119+AB120+AB121+AB123+AB124+AB125+AB126+AB127+AB128+AB129+AB131+AB132+AB133+AB134</f>
        <v>0</v>
      </c>
      <c r="AC135" s="200">
        <f t="shared" si="147"/>
        <v>0</v>
      </c>
      <c r="AD135" s="200">
        <f t="shared" si="147"/>
        <v>0</v>
      </c>
      <c r="AE135" s="200">
        <f t="shared" si="147"/>
        <v>0</v>
      </c>
      <c r="AF135" s="200">
        <f t="shared" si="147"/>
        <v>0</v>
      </c>
      <c r="AG135" s="200">
        <f t="shared" si="147"/>
        <v>0</v>
      </c>
      <c r="AI135" s="134">
        <f>+SUM(T135:Z135)-SUM(AB135:AG135)</f>
        <v>307</v>
      </c>
      <c r="AK135" s="62" t="s">
        <v>42</v>
      </c>
      <c r="AL135" s="201">
        <f>SUM(AL116:AL134)</f>
        <v>28</v>
      </c>
      <c r="AN135" s="201">
        <f>+AN116+AN117+AN118+AN119+AN120+AN121+AN123+AN124+AN125+AN126+AN127+AN128+AN129+AN131+AN132+AN133+AN134</f>
        <v>0</v>
      </c>
      <c r="AO135" s="201">
        <f>+AO116+AO117+AO118+AO119+AO120+AO121+AO123+AO124+AO125+AO126+AO127+AO128+AO129+AO131+AO132+AO133+AO134</f>
        <v>0</v>
      </c>
      <c r="AP135" s="201">
        <f>+AP116+AP117+AP118+AP119+AP120+AP121+AP123+AP124+AP125+AP126+AP127+AP128+AP129+AP131+AP132+AP133+AP134</f>
        <v>0</v>
      </c>
      <c r="AQ135" s="201">
        <f>+AQ116+AQ117+AQ118+AQ119+AQ120+AQ121+AQ123+AQ124+AQ125+AQ126+AQ127+AQ128+AQ129+AQ131+AQ132+AQ133+AQ134</f>
        <v>0</v>
      </c>
      <c r="AR135" s="201">
        <f>+AR116+AR117+AR118+AR119+AR120+AR121+AR123+AR124+AR125+AR126+AR127+AR128+AR129+AR131+AR132+AR133+AR134</f>
        <v>0</v>
      </c>
      <c r="AT135" s="201">
        <f t="shared" ref="AT135:AY135" si="148">+AT116+AT117+AT118+AT119+AT120+AT121+AT123+AT124+AT125+AT126+AT127+AT128+AT129+AT131+AT132+AT133+AT134</f>
        <v>0</v>
      </c>
      <c r="AU135" s="201">
        <f t="shared" si="148"/>
        <v>0</v>
      </c>
      <c r="AV135" s="201">
        <f t="shared" si="148"/>
        <v>0</v>
      </c>
      <c r="AW135" s="201">
        <f t="shared" si="148"/>
        <v>0</v>
      </c>
      <c r="AX135" s="201">
        <f t="shared" si="148"/>
        <v>0</v>
      </c>
      <c r="AY135" s="201">
        <f t="shared" si="148"/>
        <v>0</v>
      </c>
      <c r="BA135" s="110">
        <f>+SUM(AL135:AR135)-SUM(AT135:AY135)</f>
        <v>28</v>
      </c>
      <c r="BB135" s="149"/>
      <c r="BC135" s="62" t="s">
        <v>42</v>
      </c>
      <c r="BD135" s="201">
        <f>SUM(BD116:BD134)</f>
        <v>275</v>
      </c>
      <c r="BF135" s="201">
        <f>+BF116+BF117+BF118+BF119+BF120+BF121+BF123+BF124+BF125+BF126+BF127+BF128+BF129+BF131+BF132+BF133+BF134</f>
        <v>0</v>
      </c>
      <c r="BG135" s="201">
        <f>+BG116+BG117+BG118+BG119+BG120+BG121+BG123+BG124+BG125+BG126+BG127+BG128+BG129+BG131+BG132+BG133+BG134</f>
        <v>0</v>
      </c>
      <c r="BH135" s="201">
        <f>+BH116+BH117+BH118+BH119+BH120+BH121+BH123+BH124+BH125+BH126+BH127+BH128+BH129+BH131+BH132+BH133+BH134</f>
        <v>0</v>
      </c>
      <c r="BI135" s="201">
        <f>+BI116+BI117+BI118+BI119+BI120+BI121+BI123+BI124+BI125+BI126+BI127+BI128+BI129+BI131+BI132+BI133+BI134</f>
        <v>0</v>
      </c>
      <c r="BJ135" s="201">
        <f>+BJ116+BJ117+BJ118+BJ119+BJ120+BJ121+BJ123+BJ124+BJ125+BJ126+BJ127+BJ128+BJ129+BJ131+BJ132+BJ133+BJ134</f>
        <v>0</v>
      </c>
      <c r="BL135" s="201">
        <f t="shared" ref="BL135:BQ135" si="149">+BL116+BL117+BL118+BL119+BL120+BL121+BL123+BL124+BL125+BL126+BL127+BL128+BL129+BL131+BL132+BL133+BL134</f>
        <v>0</v>
      </c>
      <c r="BM135" s="201">
        <f t="shared" si="149"/>
        <v>0</v>
      </c>
      <c r="BN135" s="201">
        <f t="shared" si="149"/>
        <v>0</v>
      </c>
      <c r="BO135" s="201">
        <f t="shared" si="149"/>
        <v>0</v>
      </c>
      <c r="BP135" s="201">
        <f t="shared" si="149"/>
        <v>0</v>
      </c>
      <c r="BQ135" s="201">
        <f t="shared" si="149"/>
        <v>0</v>
      </c>
      <c r="BS135" s="110">
        <f>+SUM(BD135:BJ135)-SUM(BL135:BQ135)</f>
        <v>275</v>
      </c>
      <c r="BT135" s="149"/>
      <c r="BU135" s="62" t="s">
        <v>42</v>
      </c>
      <c r="BV135" s="201">
        <f>SUM(BV116:BV134)</f>
        <v>178</v>
      </c>
      <c r="BX135" s="201">
        <f>+BX116+BX117+BX118+BX119+BX120+BX121+BX123+BX124+BX125+BX126+BX127+BX128+BX129+BX131+BX132+BX133+BX134</f>
        <v>0</v>
      </c>
      <c r="BY135" s="201">
        <f>+BY116+BY117+BY118+BY119+BY120+BY121+BY123+BY124+BY125+BY126+BY127+BY128+BY129+BY131+BY132+BY133+BY134</f>
        <v>0</v>
      </c>
      <c r="BZ135" s="201">
        <f>+BZ116+BZ117+BZ118+BZ119+BZ120+BZ121+BZ123+BZ124+BZ125+BZ126+BZ127+BZ128+BZ129+BZ131+BZ132+BZ133+BZ134</f>
        <v>0</v>
      </c>
      <c r="CA135" s="201">
        <f>+CA116+CA117+CA118+CA119+CA120+CA121+CA123+CA124+CA125+CA126+CA127+CA128+CA129+CA131+CA132+CA133+CA134</f>
        <v>0</v>
      </c>
      <c r="CB135" s="201">
        <f>+CB116+CB117+CB118+CB119+CB120+CB121+CB123+CB124+CB125+CB126+CB127+CB128+CB129+CB131+CB132+CB133+CB134</f>
        <v>0</v>
      </c>
      <c r="CD135" s="201">
        <f t="shared" ref="CD135:CI135" si="150">+CD116+CD117+CD118+CD119+CD120+CD121+CD123+CD124+CD125+CD126+CD127+CD128+CD129+CD131+CD132+CD133+CD134</f>
        <v>0</v>
      </c>
      <c r="CE135" s="201">
        <f t="shared" si="150"/>
        <v>0</v>
      </c>
      <c r="CF135" s="201">
        <f t="shared" si="150"/>
        <v>0</v>
      </c>
      <c r="CG135" s="201">
        <f t="shared" si="150"/>
        <v>0</v>
      </c>
      <c r="CH135" s="201">
        <f t="shared" si="150"/>
        <v>0</v>
      </c>
      <c r="CI135" s="201">
        <f t="shared" si="150"/>
        <v>0</v>
      </c>
      <c r="CK135" s="110">
        <f>+SUM(BV135:CB135)-SUM(CD135:CI135)</f>
        <v>178</v>
      </c>
    </row>
    <row r="136" spans="1:89" s="13" customFormat="1" x14ac:dyDescent="0.3">
      <c r="A136" s="12"/>
      <c r="Q136" s="14"/>
      <c r="S136" s="12"/>
      <c r="AI136" s="14" t="e">
        <f>#REF!-AI135</f>
        <v>#REF!</v>
      </c>
      <c r="AK136" s="15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7">
        <f>BB135-BA135</f>
        <v>-28</v>
      </c>
      <c r="BB136" s="14"/>
      <c r="BC136" s="15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7">
        <f>BT135-BS135</f>
        <v>-275</v>
      </c>
      <c r="BT136" s="14"/>
      <c r="BU136" s="15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16"/>
      <c r="CJ136" s="16"/>
      <c r="CK136" s="17">
        <f>CL135-CK135</f>
        <v>-178</v>
      </c>
    </row>
    <row r="137" spans="1:89" s="203" customFormat="1" ht="15.6" x14ac:dyDescent="0.3">
      <c r="A137" s="202" t="str">
        <f>+A110</f>
        <v>finca 1</v>
      </c>
      <c r="S137" s="202" t="str">
        <f>+S110</f>
        <v>finca 2</v>
      </c>
      <c r="AK137" s="204" t="str">
        <f>+AK110</f>
        <v>bestias</v>
      </c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C137" s="204" t="str">
        <f>+BC110</f>
        <v>finca 3</v>
      </c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U137" s="204" t="str">
        <f>+BU110</f>
        <v>finca 4</v>
      </c>
      <c r="BV137" s="26"/>
      <c r="BW137" s="26"/>
      <c r="BX137" s="26"/>
      <c r="BY137" s="26"/>
      <c r="BZ137" s="26"/>
      <c r="CA137" s="26"/>
      <c r="CB137" s="26"/>
      <c r="CC137" s="26"/>
      <c r="CD137" s="26"/>
      <c r="CE137" s="26"/>
      <c r="CF137" s="26"/>
      <c r="CG137" s="26"/>
      <c r="CH137" s="26"/>
      <c r="CI137" s="26"/>
      <c r="CJ137" s="26"/>
      <c r="CK137" s="26"/>
    </row>
    <row r="138" spans="1:89" s="206" customFormat="1" ht="18" thickBot="1" x14ac:dyDescent="0.35">
      <c r="A138" s="18">
        <f>+A111+1</f>
        <v>43471</v>
      </c>
      <c r="B138" s="205"/>
      <c r="C138" s="205"/>
      <c r="D138" s="205"/>
      <c r="S138" s="207">
        <f>+S112+1</f>
        <v>43471</v>
      </c>
      <c r="T138" s="205"/>
      <c r="U138" s="205"/>
      <c r="V138" s="205"/>
      <c r="AK138" s="208">
        <f>+AK112+1</f>
        <v>43471</v>
      </c>
      <c r="AL138" s="209"/>
      <c r="AM138" s="209"/>
      <c r="AN138" s="209"/>
      <c r="AO138" s="210"/>
      <c r="AP138" s="210"/>
      <c r="AQ138" s="210"/>
      <c r="AR138" s="210"/>
      <c r="AS138" s="210"/>
      <c r="AT138" s="210"/>
      <c r="AU138" s="210"/>
      <c r="AV138" s="210"/>
      <c r="AW138" s="210"/>
      <c r="AX138" s="210"/>
      <c r="AY138" s="210"/>
      <c r="AZ138" s="210"/>
      <c r="BA138" s="210"/>
      <c r="BC138" s="208">
        <f>+BC112+1</f>
        <v>43471</v>
      </c>
      <c r="BD138" s="209"/>
      <c r="BE138" s="209"/>
      <c r="BF138" s="209"/>
      <c r="BG138" s="210"/>
      <c r="BH138" s="210"/>
      <c r="BI138" s="210"/>
      <c r="BJ138" s="210"/>
      <c r="BK138" s="210"/>
      <c r="BL138" s="210"/>
      <c r="BM138" s="210"/>
      <c r="BN138" s="210"/>
      <c r="BO138" s="210"/>
      <c r="BP138" s="210"/>
      <c r="BQ138" s="210"/>
      <c r="BR138" s="210"/>
      <c r="BS138" s="210"/>
      <c r="BU138" s="208">
        <f>+BU112+1</f>
        <v>43471</v>
      </c>
      <c r="BV138" s="209"/>
      <c r="BW138" s="209"/>
      <c r="BX138" s="209"/>
      <c r="BY138" s="210"/>
      <c r="BZ138" s="210"/>
      <c r="CA138" s="210"/>
      <c r="CB138" s="210"/>
      <c r="CC138" s="210"/>
      <c r="CD138" s="210"/>
      <c r="CE138" s="210"/>
      <c r="CF138" s="210"/>
      <c r="CG138" s="210"/>
      <c r="CH138" s="210"/>
      <c r="CI138" s="210"/>
      <c r="CJ138" s="210"/>
      <c r="CK138" s="210"/>
    </row>
    <row r="139" spans="1:89" ht="18" thickBot="1" x14ac:dyDescent="0.35">
      <c r="A139" s="27">
        <f>+A138</f>
        <v>43471</v>
      </c>
      <c r="D139" s="28" t="s">
        <v>5</v>
      </c>
      <c r="E139" s="29"/>
      <c r="F139" s="29"/>
      <c r="G139" s="29"/>
      <c r="H139" s="30"/>
      <c r="I139" s="21"/>
      <c r="J139" s="31" t="s">
        <v>6</v>
      </c>
      <c r="K139" s="32"/>
      <c r="L139" s="32"/>
      <c r="M139" s="32"/>
      <c r="N139" s="32"/>
      <c r="O139" s="33"/>
      <c r="S139" s="27">
        <f>+S138</f>
        <v>43471</v>
      </c>
      <c r="V139" s="34" t="s">
        <v>5</v>
      </c>
      <c r="W139" s="35"/>
      <c r="X139" s="35"/>
      <c r="Y139" s="35"/>
      <c r="Z139" s="36"/>
      <c r="AA139" s="23"/>
      <c r="AB139" s="37" t="s">
        <v>6</v>
      </c>
      <c r="AC139" s="38"/>
      <c r="AD139" s="38"/>
      <c r="AE139" s="38"/>
      <c r="AF139" s="38"/>
      <c r="AG139" s="39"/>
      <c r="AK139" s="40">
        <f>+AK138</f>
        <v>43471</v>
      </c>
      <c r="AN139" s="41" t="s">
        <v>5</v>
      </c>
      <c r="AO139" s="42"/>
      <c r="AP139" s="42"/>
      <c r="AQ139" s="42"/>
      <c r="AR139" s="43"/>
      <c r="AT139" s="44" t="s">
        <v>6</v>
      </c>
      <c r="AU139" s="45"/>
      <c r="AV139" s="45"/>
      <c r="AW139" s="45"/>
      <c r="AX139" s="45"/>
      <c r="AY139" s="46"/>
      <c r="BC139" s="40">
        <f>+BC138</f>
        <v>43471</v>
      </c>
      <c r="BF139" s="41" t="s">
        <v>5</v>
      </c>
      <c r="BG139" s="42"/>
      <c r="BH139" s="42"/>
      <c r="BI139" s="42"/>
      <c r="BJ139" s="43"/>
      <c r="BL139" s="44" t="s">
        <v>6</v>
      </c>
      <c r="BM139" s="45"/>
      <c r="BN139" s="45"/>
      <c r="BO139" s="45"/>
      <c r="BP139" s="45"/>
      <c r="BQ139" s="46"/>
      <c r="BU139" s="40">
        <f>+BU138</f>
        <v>43471</v>
      </c>
      <c r="BX139" s="41" t="s">
        <v>5</v>
      </c>
      <c r="BY139" s="42"/>
      <c r="BZ139" s="42"/>
      <c r="CA139" s="42"/>
      <c r="CB139" s="43"/>
      <c r="CD139" s="44" t="s">
        <v>6</v>
      </c>
      <c r="CE139" s="45"/>
      <c r="CF139" s="45"/>
      <c r="CG139" s="45"/>
      <c r="CH139" s="45"/>
      <c r="CI139" s="46"/>
    </row>
    <row r="140" spans="1:89" ht="12.75" customHeight="1" x14ac:dyDescent="0.3">
      <c r="A140" s="47" t="s">
        <v>7</v>
      </c>
      <c r="B140" s="48" t="s">
        <v>8</v>
      </c>
      <c r="D140" s="49" t="s">
        <v>9</v>
      </c>
      <c r="E140" s="50" t="s">
        <v>10</v>
      </c>
      <c r="F140" s="50" t="s">
        <v>11</v>
      </c>
      <c r="G140" s="50" t="s">
        <v>12</v>
      </c>
      <c r="H140" s="51" t="s">
        <v>13</v>
      </c>
      <c r="I140" s="21"/>
      <c r="J140" s="52" t="s">
        <v>14</v>
      </c>
      <c r="K140" s="53" t="s">
        <v>15</v>
      </c>
      <c r="L140" s="53" t="s">
        <v>16</v>
      </c>
      <c r="M140" s="53" t="s">
        <v>10</v>
      </c>
      <c r="N140" s="53" t="s">
        <v>12</v>
      </c>
      <c r="O140" s="54" t="s">
        <v>13</v>
      </c>
      <c r="Q140" s="55" t="s">
        <v>17</v>
      </c>
      <c r="R140" s="211" t="s">
        <v>44</v>
      </c>
      <c r="S140" s="47" t="s">
        <v>7</v>
      </c>
      <c r="T140" s="48" t="s">
        <v>8</v>
      </c>
      <c r="V140" s="56" t="s">
        <v>9</v>
      </c>
      <c r="W140" s="57" t="s">
        <v>10</v>
      </c>
      <c r="X140" s="57" t="s">
        <v>11</v>
      </c>
      <c r="Y140" s="57" t="s">
        <v>12</v>
      </c>
      <c r="Z140" s="58" t="s">
        <v>13</v>
      </c>
      <c r="AA140" s="23"/>
      <c r="AB140" s="59" t="s">
        <v>14</v>
      </c>
      <c r="AC140" s="60" t="s">
        <v>15</v>
      </c>
      <c r="AD140" s="60" t="s">
        <v>16</v>
      </c>
      <c r="AE140" s="60" t="s">
        <v>10</v>
      </c>
      <c r="AF140" s="60" t="s">
        <v>12</v>
      </c>
      <c r="AG140" s="61" t="s">
        <v>13</v>
      </c>
      <c r="AI140" s="55" t="s">
        <v>17</v>
      </c>
      <c r="AK140" s="62" t="s">
        <v>7</v>
      </c>
      <c r="AL140" s="63" t="s">
        <v>8</v>
      </c>
      <c r="AN140" s="64" t="s">
        <v>9</v>
      </c>
      <c r="AO140" s="65" t="s">
        <v>10</v>
      </c>
      <c r="AP140" s="65" t="s">
        <v>11</v>
      </c>
      <c r="AQ140" s="65" t="s">
        <v>12</v>
      </c>
      <c r="AR140" s="66" t="s">
        <v>13</v>
      </c>
      <c r="AT140" s="67" t="s">
        <v>14</v>
      </c>
      <c r="AU140" s="68" t="s">
        <v>15</v>
      </c>
      <c r="AV140" s="68" t="s">
        <v>16</v>
      </c>
      <c r="AW140" s="68" t="s">
        <v>10</v>
      </c>
      <c r="AX140" s="68" t="s">
        <v>12</v>
      </c>
      <c r="AY140" s="69" t="s">
        <v>13</v>
      </c>
      <c r="BA140" s="70" t="s">
        <v>17</v>
      </c>
      <c r="BB140" s="71"/>
      <c r="BC140" s="47" t="s">
        <v>7</v>
      </c>
      <c r="BD140" s="48" t="s">
        <v>8</v>
      </c>
      <c r="BF140" s="64" t="s">
        <v>9</v>
      </c>
      <c r="BG140" s="65" t="s">
        <v>10</v>
      </c>
      <c r="BH140" s="65" t="s">
        <v>11</v>
      </c>
      <c r="BI140" s="65" t="s">
        <v>12</v>
      </c>
      <c r="BJ140" s="66" t="s">
        <v>13</v>
      </c>
      <c r="BL140" s="67" t="s">
        <v>14</v>
      </c>
      <c r="BM140" s="68" t="s">
        <v>15</v>
      </c>
      <c r="BN140" s="68" t="s">
        <v>16</v>
      </c>
      <c r="BO140" s="68" t="s">
        <v>10</v>
      </c>
      <c r="BP140" s="68" t="s">
        <v>12</v>
      </c>
      <c r="BQ140" s="69" t="s">
        <v>13</v>
      </c>
      <c r="BS140" s="70" t="s">
        <v>17</v>
      </c>
      <c r="BT140" s="71"/>
      <c r="BU140" s="47" t="s">
        <v>7</v>
      </c>
      <c r="BV140" s="48" t="s">
        <v>8</v>
      </c>
      <c r="BX140" s="64" t="s">
        <v>9</v>
      </c>
      <c r="BY140" s="65" t="s">
        <v>10</v>
      </c>
      <c r="BZ140" s="65" t="s">
        <v>11</v>
      </c>
      <c r="CA140" s="65" t="s">
        <v>12</v>
      </c>
      <c r="CB140" s="66" t="s">
        <v>13</v>
      </c>
      <c r="CD140" s="67" t="s">
        <v>14</v>
      </c>
      <c r="CE140" s="68" t="s">
        <v>15</v>
      </c>
      <c r="CF140" s="68" t="s">
        <v>16</v>
      </c>
      <c r="CG140" s="68" t="s">
        <v>10</v>
      </c>
      <c r="CH140" s="68" t="s">
        <v>12</v>
      </c>
      <c r="CI140" s="69" t="s">
        <v>13</v>
      </c>
      <c r="CK140" s="70" t="s">
        <v>17</v>
      </c>
    </row>
    <row r="141" spans="1:89" x14ac:dyDescent="0.3">
      <c r="A141" s="72"/>
      <c r="B141" s="73"/>
      <c r="D141" s="74"/>
      <c r="E141" s="75"/>
      <c r="F141" s="75"/>
      <c r="G141" s="75"/>
      <c r="H141" s="76"/>
      <c r="I141" s="21"/>
      <c r="J141" s="77"/>
      <c r="K141" s="78"/>
      <c r="L141" s="78"/>
      <c r="M141" s="78"/>
      <c r="N141" s="78"/>
      <c r="O141" s="79"/>
      <c r="Q141" s="55"/>
      <c r="R141" s="211"/>
      <c r="S141" s="72"/>
      <c r="T141" s="73"/>
      <c r="V141" s="80"/>
      <c r="W141" s="81"/>
      <c r="X141" s="81"/>
      <c r="Y141" s="81"/>
      <c r="Z141" s="82"/>
      <c r="AA141" s="23"/>
      <c r="AB141" s="83"/>
      <c r="AC141" s="84"/>
      <c r="AD141" s="84"/>
      <c r="AE141" s="84"/>
      <c r="AF141" s="84"/>
      <c r="AG141" s="85"/>
      <c r="AI141" s="55"/>
      <c r="AK141" s="86"/>
      <c r="AL141" s="87"/>
      <c r="AN141" s="88"/>
      <c r="AO141" s="89"/>
      <c r="AP141" s="89"/>
      <c r="AQ141" s="89"/>
      <c r="AR141" s="90"/>
      <c r="AT141" s="91"/>
      <c r="AU141" s="89"/>
      <c r="AV141" s="89"/>
      <c r="AW141" s="89"/>
      <c r="AX141" s="89"/>
      <c r="AY141" s="92"/>
      <c r="BA141" s="70"/>
      <c r="BB141" s="71"/>
      <c r="BC141" s="72"/>
      <c r="BD141" s="73"/>
      <c r="BF141" s="88"/>
      <c r="BG141" s="89"/>
      <c r="BH141" s="89"/>
      <c r="BI141" s="89"/>
      <c r="BJ141" s="90"/>
      <c r="BL141" s="91"/>
      <c r="BM141" s="89"/>
      <c r="BN141" s="89"/>
      <c r="BO141" s="89"/>
      <c r="BP141" s="89"/>
      <c r="BQ141" s="92"/>
      <c r="BS141" s="70"/>
      <c r="BT141" s="71"/>
      <c r="BU141" s="72"/>
      <c r="BV141" s="73"/>
      <c r="BX141" s="88"/>
      <c r="BY141" s="89"/>
      <c r="BZ141" s="89"/>
      <c r="CA141" s="89"/>
      <c r="CB141" s="90"/>
      <c r="CD141" s="91"/>
      <c r="CE141" s="89"/>
      <c r="CF141" s="89"/>
      <c r="CG141" s="89"/>
      <c r="CH141" s="89"/>
      <c r="CI141" s="92"/>
      <c r="CK141" s="70"/>
    </row>
    <row r="142" spans="1:89" s="125" customFormat="1" x14ac:dyDescent="0.3">
      <c r="A142" s="93" t="s">
        <v>19</v>
      </c>
      <c r="B142" s="94"/>
      <c r="C142"/>
      <c r="D142" s="95"/>
      <c r="E142" s="96"/>
      <c r="F142" s="96"/>
      <c r="G142" s="96"/>
      <c r="H142" s="97"/>
      <c r="I142"/>
      <c r="J142" s="98"/>
      <c r="K142" s="99"/>
      <c r="L142" s="99"/>
      <c r="M142" s="99"/>
      <c r="N142" s="99"/>
      <c r="O142" s="100"/>
      <c r="P142"/>
      <c r="Q142" s="101"/>
      <c r="R142" s="101"/>
      <c r="S142" s="93" t="s">
        <v>19</v>
      </c>
      <c r="T142" s="94"/>
      <c r="U142"/>
      <c r="V142" s="95"/>
      <c r="W142" s="96"/>
      <c r="X142" s="96"/>
      <c r="Y142" s="96"/>
      <c r="Z142" s="97"/>
      <c r="AA142"/>
      <c r="AB142" s="98"/>
      <c r="AC142" s="99"/>
      <c r="AD142" s="99"/>
      <c r="AE142" s="99"/>
      <c r="AF142" s="99"/>
      <c r="AG142" s="100"/>
      <c r="AH142"/>
      <c r="AI142" s="101"/>
      <c r="AJ142"/>
      <c r="AK142" s="102" t="s">
        <v>20</v>
      </c>
      <c r="AL142" s="103"/>
      <c r="AM142" s="26"/>
      <c r="AN142" s="104"/>
      <c r="AO142" s="105"/>
      <c r="AP142" s="105"/>
      <c r="AQ142" s="105"/>
      <c r="AR142" s="106"/>
      <c r="AS142" s="107"/>
      <c r="AT142" s="108"/>
      <c r="AU142" s="105"/>
      <c r="AV142" s="105"/>
      <c r="AW142" s="105"/>
      <c r="AX142" s="105"/>
      <c r="AY142" s="109"/>
      <c r="AZ142" s="26"/>
      <c r="BA142" s="110"/>
      <c r="BB142" s="111"/>
      <c r="BC142" s="93" t="str">
        <f t="shared" ref="BC142:BC161" si="151">BC115</f>
        <v>GAN.CRIANZA</v>
      </c>
      <c r="BD142" s="94"/>
      <c r="BE142" s="112"/>
      <c r="BF142" s="113"/>
      <c r="BG142" s="114"/>
      <c r="BH142" s="114"/>
      <c r="BI142" s="114"/>
      <c r="BJ142" s="115"/>
      <c r="BK142" s="112"/>
      <c r="BL142" s="116"/>
      <c r="BM142" s="114"/>
      <c r="BN142" s="114"/>
      <c r="BO142" s="114"/>
      <c r="BP142" s="114"/>
      <c r="BQ142" s="117"/>
      <c r="BR142" s="26"/>
      <c r="BS142" s="118"/>
      <c r="BT142" s="111"/>
      <c r="BU142" s="93" t="str">
        <f t="shared" ref="BU142:BU161" si="152">BU115</f>
        <v>GAN.CRIANZA</v>
      </c>
      <c r="BV142" s="94"/>
      <c r="BW142" s="112"/>
      <c r="BX142" s="119"/>
      <c r="BY142" s="120"/>
      <c r="BZ142" s="120"/>
      <c r="CA142" s="120"/>
      <c r="CB142" s="121"/>
      <c r="CC142" s="112"/>
      <c r="CD142" s="122"/>
      <c r="CE142" s="120"/>
      <c r="CF142" s="120"/>
      <c r="CG142" s="120"/>
      <c r="CH142" s="120"/>
      <c r="CI142" s="123"/>
      <c r="CJ142" s="26"/>
      <c r="CK142" s="124"/>
    </row>
    <row r="143" spans="1:89" x14ac:dyDescent="0.3">
      <c r="A143" s="126" t="str">
        <f t="shared" ref="A143:A148" si="153">+A116</f>
        <v xml:space="preserve">BECERRAS </v>
      </c>
      <c r="B143" s="127">
        <f t="shared" ref="B143:B148" si="154">+Q116</f>
        <v>0</v>
      </c>
      <c r="D143" s="128"/>
      <c r="E143" s="129"/>
      <c r="F143" s="129"/>
      <c r="G143" s="129"/>
      <c r="H143" s="130"/>
      <c r="I143" s="131"/>
      <c r="J143" s="132"/>
      <c r="K143" s="129"/>
      <c r="L143" s="129"/>
      <c r="M143" s="129"/>
      <c r="N143" s="129"/>
      <c r="O143" s="133"/>
      <c r="Q143" s="134">
        <f t="shared" ref="Q143:Q148" si="155">SUM(B143+D143+E143+F143+G143+H143-J143-K143-L143-M143-N143-O143)</f>
        <v>0</v>
      </c>
      <c r="R143" s="134"/>
      <c r="S143" s="126" t="str">
        <f t="shared" ref="S143:S148" si="156">+S116</f>
        <v xml:space="preserve">BECERRAS </v>
      </c>
      <c r="T143" s="135">
        <f t="shared" ref="T143:T148" si="157">+AI116</f>
        <v>69</v>
      </c>
      <c r="V143" s="136"/>
      <c r="W143" s="137"/>
      <c r="X143" s="137"/>
      <c r="Y143" s="137"/>
      <c r="Z143" s="138"/>
      <c r="AB143" s="139"/>
      <c r="AC143" s="137"/>
      <c r="AD143" s="137"/>
      <c r="AE143" s="137"/>
      <c r="AF143" s="137"/>
      <c r="AG143" s="140"/>
      <c r="AI143" s="134">
        <f t="shared" ref="AI143:AI148" si="158">SUM(T143+V143+W143+X143+Y143+Z143-AB143-AC143-AD143-AE143-AF143-AG143)</f>
        <v>69</v>
      </c>
      <c r="AK143" s="141" t="str">
        <f t="shared" ref="AK143:AK148" si="159">AK116</f>
        <v>POTRO HEMBRA</v>
      </c>
      <c r="AL143" s="142">
        <f t="shared" ref="AL143:AL148" si="160">+BA116</f>
        <v>4</v>
      </c>
      <c r="AN143" s="143"/>
      <c r="AO143" s="144"/>
      <c r="AP143" s="144"/>
      <c r="AQ143" s="144"/>
      <c r="AR143" s="145"/>
      <c r="AS143" s="146"/>
      <c r="AT143" s="147"/>
      <c r="AU143" s="144"/>
      <c r="AV143" s="144"/>
      <c r="AW143" s="144"/>
      <c r="AX143" s="144"/>
      <c r="AY143" s="148"/>
      <c r="BA143" s="110">
        <f t="shared" ref="BA143:BA148" si="161">SUM(AL143+AN143+AO143+AP143+AQ143+AR143-AT143-AU143-AV143-AW143-AX143-AY143)</f>
        <v>4</v>
      </c>
      <c r="BB143" s="149"/>
      <c r="BC143" s="126" t="str">
        <f t="shared" si="151"/>
        <v xml:space="preserve">BECERRAS </v>
      </c>
      <c r="BD143" s="127">
        <f t="shared" ref="BD143:BD148" si="162">+BS116</f>
        <v>0</v>
      </c>
      <c r="BF143" s="150"/>
      <c r="BG143" s="151"/>
      <c r="BH143" s="151"/>
      <c r="BI143" s="151"/>
      <c r="BJ143" s="152"/>
      <c r="BL143" s="153"/>
      <c r="BM143" s="151"/>
      <c r="BN143" s="151"/>
      <c r="BO143" s="151"/>
      <c r="BP143" s="151"/>
      <c r="BQ143" s="154"/>
      <c r="BS143" s="110">
        <f t="shared" ref="BS143:BS148" si="163">SUM(BD143+BF143+BG143+BH143+BI143+BJ143-BL143-BM143-BN143-BO143-BP143-BQ143)</f>
        <v>0</v>
      </c>
      <c r="BT143" s="149"/>
      <c r="BU143" s="126" t="str">
        <f t="shared" si="152"/>
        <v xml:space="preserve">BECERRAS </v>
      </c>
      <c r="BV143" s="127">
        <f t="shared" ref="BV143:BV148" si="164">+CK116</f>
        <v>0</v>
      </c>
      <c r="BX143" s="155"/>
      <c r="BY143" s="156"/>
      <c r="BZ143" s="156"/>
      <c r="CA143" s="156"/>
      <c r="CB143" s="157"/>
      <c r="CD143" s="158"/>
      <c r="CE143" s="156"/>
      <c r="CF143" s="156"/>
      <c r="CG143" s="156"/>
      <c r="CH143" s="156"/>
      <c r="CI143" s="159"/>
      <c r="CK143" s="110">
        <f t="shared" ref="CK143:CK148" si="165">SUM(BV143+BX143+BY143+BZ143+CA143+CB143-CD143-CE143-CF143-CG143-CH143-CI143)</f>
        <v>0</v>
      </c>
    </row>
    <row r="144" spans="1:89" x14ac:dyDescent="0.3">
      <c r="A144" s="126" t="str">
        <f t="shared" si="153"/>
        <v>BECERROS</v>
      </c>
      <c r="B144" s="127">
        <f t="shared" si="154"/>
        <v>0</v>
      </c>
      <c r="D144" s="128"/>
      <c r="E144" s="129"/>
      <c r="F144" s="129"/>
      <c r="G144" s="129"/>
      <c r="H144" s="130"/>
      <c r="I144" s="131"/>
      <c r="J144" s="132"/>
      <c r="K144" s="129"/>
      <c r="L144" s="129"/>
      <c r="M144" s="129"/>
      <c r="N144" s="129"/>
      <c r="O144" s="133"/>
      <c r="Q144" s="134">
        <f t="shared" si="155"/>
        <v>0</v>
      </c>
      <c r="R144" s="134"/>
      <c r="S144" s="126" t="str">
        <f t="shared" si="156"/>
        <v>BECERROS</v>
      </c>
      <c r="T144" s="135">
        <f t="shared" si="157"/>
        <v>59</v>
      </c>
      <c r="V144" s="136"/>
      <c r="W144" s="137"/>
      <c r="X144" s="137"/>
      <c r="Y144" s="137"/>
      <c r="Z144" s="138"/>
      <c r="AB144" s="139"/>
      <c r="AC144" s="137"/>
      <c r="AD144" s="137"/>
      <c r="AE144" s="137"/>
      <c r="AF144" s="137"/>
      <c r="AG144" s="140"/>
      <c r="AI144" s="134">
        <f t="shared" si="158"/>
        <v>59</v>
      </c>
      <c r="AK144" s="141" t="str">
        <f t="shared" si="159"/>
        <v>POTRO MACHO</v>
      </c>
      <c r="AL144" s="142">
        <f t="shared" si="160"/>
        <v>6</v>
      </c>
      <c r="AN144" s="143"/>
      <c r="AO144" s="144"/>
      <c r="AP144" s="144"/>
      <c r="AQ144" s="144"/>
      <c r="AR144" s="145"/>
      <c r="AS144" s="146"/>
      <c r="AT144" s="147"/>
      <c r="AU144" s="144"/>
      <c r="AV144" s="144"/>
      <c r="AW144" s="144"/>
      <c r="AX144" s="144"/>
      <c r="AY144" s="148"/>
      <c r="BA144" s="110">
        <f t="shared" si="161"/>
        <v>6</v>
      </c>
      <c r="BB144" s="149"/>
      <c r="BC144" s="126" t="str">
        <f t="shared" si="151"/>
        <v>BECERROS</v>
      </c>
      <c r="BD144" s="127">
        <f t="shared" si="162"/>
        <v>0</v>
      </c>
      <c r="BF144" s="150"/>
      <c r="BG144" s="151"/>
      <c r="BH144" s="151"/>
      <c r="BI144" s="151"/>
      <c r="BJ144" s="152"/>
      <c r="BL144" s="153"/>
      <c r="BM144" s="151"/>
      <c r="BN144" s="151"/>
      <c r="BO144" s="151"/>
      <c r="BP144" s="151"/>
      <c r="BQ144" s="154"/>
      <c r="BS144" s="110">
        <f t="shared" si="163"/>
        <v>0</v>
      </c>
      <c r="BT144" s="149"/>
      <c r="BU144" s="126" t="str">
        <f t="shared" si="152"/>
        <v>BECERROS</v>
      </c>
      <c r="BV144" s="127">
        <f t="shared" si="164"/>
        <v>0</v>
      </c>
      <c r="BX144" s="155"/>
      <c r="BY144" s="156"/>
      <c r="BZ144" s="156"/>
      <c r="CA144" s="156"/>
      <c r="CB144" s="157"/>
      <c r="CD144" s="158"/>
      <c r="CE144" s="156"/>
      <c r="CF144" s="156"/>
      <c r="CG144" s="156"/>
      <c r="CH144" s="156"/>
      <c r="CI144" s="159"/>
      <c r="CK144" s="110">
        <f t="shared" si="165"/>
        <v>0</v>
      </c>
    </row>
    <row r="145" spans="1:89" x14ac:dyDescent="0.3">
      <c r="A145" s="126" t="str">
        <f t="shared" si="153"/>
        <v>MAUTAS</v>
      </c>
      <c r="B145" s="127">
        <f t="shared" si="154"/>
        <v>54</v>
      </c>
      <c r="D145" s="95"/>
      <c r="E145" s="129"/>
      <c r="F145" s="129"/>
      <c r="G145" s="129"/>
      <c r="H145" s="130"/>
      <c r="I145" s="131"/>
      <c r="J145" s="132"/>
      <c r="K145" s="129"/>
      <c r="L145" s="129"/>
      <c r="M145" s="129"/>
      <c r="N145" s="129"/>
      <c r="O145" s="133"/>
      <c r="Q145" s="134">
        <f t="shared" si="155"/>
        <v>54</v>
      </c>
      <c r="R145" s="134">
        <v>55</v>
      </c>
      <c r="S145" s="126" t="str">
        <f t="shared" si="156"/>
        <v>MAUTAS</v>
      </c>
      <c r="T145" s="135">
        <f t="shared" si="157"/>
        <v>0</v>
      </c>
      <c r="V145" s="95"/>
      <c r="W145" s="137"/>
      <c r="X145" s="137"/>
      <c r="Y145" s="137"/>
      <c r="Z145" s="138"/>
      <c r="AB145" s="139"/>
      <c r="AC145" s="137"/>
      <c r="AD145" s="137"/>
      <c r="AE145" s="137"/>
      <c r="AF145" s="137"/>
      <c r="AG145" s="140"/>
      <c r="AI145" s="134">
        <f t="shared" si="158"/>
        <v>0</v>
      </c>
      <c r="AK145" s="141" t="str">
        <f t="shared" si="159"/>
        <v>CABALLO</v>
      </c>
      <c r="AL145" s="142">
        <f t="shared" si="160"/>
        <v>8</v>
      </c>
      <c r="AN145" s="95"/>
      <c r="AO145" s="144"/>
      <c r="AP145" s="144"/>
      <c r="AQ145" s="144"/>
      <c r="AR145" s="145"/>
      <c r="AS145" s="146"/>
      <c r="AT145" s="147"/>
      <c r="AU145" s="144"/>
      <c r="AV145" s="144"/>
      <c r="AW145" s="144"/>
      <c r="AX145" s="144"/>
      <c r="AY145" s="148"/>
      <c r="BA145" s="110">
        <f t="shared" si="161"/>
        <v>8</v>
      </c>
      <c r="BB145" s="149"/>
      <c r="BC145" s="126" t="str">
        <f t="shared" si="151"/>
        <v>MAUTAS</v>
      </c>
      <c r="BD145" s="127">
        <f t="shared" si="162"/>
        <v>0</v>
      </c>
      <c r="BF145" s="113"/>
      <c r="BG145" s="151"/>
      <c r="BH145" s="151"/>
      <c r="BI145" s="151"/>
      <c r="BJ145" s="152"/>
      <c r="BL145" s="153"/>
      <c r="BM145" s="151"/>
      <c r="BN145" s="151"/>
      <c r="BO145" s="151"/>
      <c r="BP145" s="151"/>
      <c r="BQ145" s="154"/>
      <c r="BS145" s="110">
        <f t="shared" si="163"/>
        <v>0</v>
      </c>
      <c r="BT145" s="149"/>
      <c r="BU145" s="126" t="str">
        <f t="shared" si="152"/>
        <v>MAUTAS</v>
      </c>
      <c r="BV145" s="127">
        <f t="shared" si="164"/>
        <v>0</v>
      </c>
      <c r="BX145" s="119"/>
      <c r="BY145" s="156"/>
      <c r="BZ145" s="156"/>
      <c r="CA145" s="156"/>
      <c r="CB145" s="157"/>
      <c r="CD145" s="158"/>
      <c r="CE145" s="156"/>
      <c r="CF145" s="156"/>
      <c r="CG145" s="156"/>
      <c r="CH145" s="156"/>
      <c r="CI145" s="159"/>
      <c r="CK145" s="110">
        <f t="shared" si="165"/>
        <v>0</v>
      </c>
    </row>
    <row r="146" spans="1:89" x14ac:dyDescent="0.3">
      <c r="A146" s="126" t="str">
        <f t="shared" si="153"/>
        <v>MAUTES</v>
      </c>
      <c r="B146" s="127">
        <f t="shared" si="154"/>
        <v>280</v>
      </c>
      <c r="D146" s="95"/>
      <c r="E146" s="129"/>
      <c r="F146" s="129"/>
      <c r="G146" s="129"/>
      <c r="H146" s="130"/>
      <c r="I146" s="131"/>
      <c r="J146" s="132"/>
      <c r="K146" s="129"/>
      <c r="L146" s="129"/>
      <c r="M146" s="129"/>
      <c r="N146" s="129"/>
      <c r="O146" s="133"/>
      <c r="Q146" s="134">
        <f t="shared" si="155"/>
        <v>280</v>
      </c>
      <c r="R146" s="134">
        <v>161</v>
      </c>
      <c r="S146" s="126" t="str">
        <f t="shared" si="156"/>
        <v>MAUTES</v>
      </c>
      <c r="T146" s="135">
        <f t="shared" si="157"/>
        <v>0</v>
      </c>
      <c r="V146" s="95"/>
      <c r="W146" s="137"/>
      <c r="X146" s="137"/>
      <c r="Y146" s="137"/>
      <c r="Z146" s="138"/>
      <c r="AB146" s="139"/>
      <c r="AC146" s="137"/>
      <c r="AD146" s="137"/>
      <c r="AE146" s="137"/>
      <c r="AF146" s="137"/>
      <c r="AG146" s="140"/>
      <c r="AI146" s="134">
        <f t="shared" si="158"/>
        <v>0</v>
      </c>
      <c r="AK146" s="141" t="str">
        <f t="shared" si="159"/>
        <v>YEGUA</v>
      </c>
      <c r="AL146" s="142">
        <f t="shared" si="160"/>
        <v>7</v>
      </c>
      <c r="AN146" s="95"/>
      <c r="AO146" s="144"/>
      <c r="AP146" s="144"/>
      <c r="AQ146" s="144"/>
      <c r="AR146" s="145"/>
      <c r="AS146" s="146"/>
      <c r="AT146" s="147"/>
      <c r="AU146" s="144"/>
      <c r="AV146" s="144"/>
      <c r="AW146" s="144"/>
      <c r="AX146" s="144"/>
      <c r="AY146" s="148"/>
      <c r="BA146" s="110">
        <f t="shared" si="161"/>
        <v>7</v>
      </c>
      <c r="BB146" s="149"/>
      <c r="BC146" s="126" t="str">
        <f t="shared" si="151"/>
        <v>MAUTES</v>
      </c>
      <c r="BD146" s="127">
        <f t="shared" si="162"/>
        <v>0</v>
      </c>
      <c r="BF146" s="113"/>
      <c r="BG146" s="151"/>
      <c r="BH146" s="151"/>
      <c r="BI146" s="151"/>
      <c r="BJ146" s="152"/>
      <c r="BL146" s="153"/>
      <c r="BM146" s="151"/>
      <c r="BN146" s="151"/>
      <c r="BO146" s="151"/>
      <c r="BP146" s="151"/>
      <c r="BQ146" s="154"/>
      <c r="BS146" s="110">
        <f t="shared" si="163"/>
        <v>0</v>
      </c>
      <c r="BT146" s="149"/>
      <c r="BU146" s="126" t="str">
        <f t="shared" si="152"/>
        <v>MAUTES</v>
      </c>
      <c r="BV146" s="127">
        <f t="shared" si="164"/>
        <v>0</v>
      </c>
      <c r="BX146" s="119"/>
      <c r="BY146" s="156"/>
      <c r="BZ146" s="156"/>
      <c r="CA146" s="156"/>
      <c r="CB146" s="157"/>
      <c r="CD146" s="158"/>
      <c r="CE146" s="156"/>
      <c r="CF146" s="156"/>
      <c r="CG146" s="156"/>
      <c r="CH146" s="156"/>
      <c r="CI146" s="159"/>
      <c r="CK146" s="110">
        <f t="shared" si="165"/>
        <v>0</v>
      </c>
    </row>
    <row r="147" spans="1:89" x14ac:dyDescent="0.3">
      <c r="A147" s="126">
        <f t="shared" si="153"/>
        <v>0</v>
      </c>
      <c r="B147" s="127">
        <f t="shared" si="154"/>
        <v>0</v>
      </c>
      <c r="D147" s="95"/>
      <c r="E147" s="129"/>
      <c r="F147" s="129"/>
      <c r="G147" s="129"/>
      <c r="H147" s="130"/>
      <c r="I147" s="131"/>
      <c r="J147" s="132"/>
      <c r="K147" s="129"/>
      <c r="L147" s="129"/>
      <c r="M147" s="129"/>
      <c r="N147" s="129"/>
      <c r="O147" s="133"/>
      <c r="Q147" s="134">
        <f t="shared" si="155"/>
        <v>0</v>
      </c>
      <c r="R147" s="134"/>
      <c r="S147" s="126">
        <f t="shared" si="156"/>
        <v>0</v>
      </c>
      <c r="T147" s="135">
        <f t="shared" si="157"/>
        <v>0</v>
      </c>
      <c r="V147" s="95"/>
      <c r="W147" s="137"/>
      <c r="X147" s="137"/>
      <c r="Y147" s="137"/>
      <c r="Z147" s="138"/>
      <c r="AB147" s="139"/>
      <c r="AC147" s="137"/>
      <c r="AD147" s="137"/>
      <c r="AE147" s="137"/>
      <c r="AF147" s="137"/>
      <c r="AG147" s="140"/>
      <c r="AI147" s="134">
        <f t="shared" si="158"/>
        <v>0</v>
      </c>
      <c r="AK147" s="141">
        <f t="shared" si="159"/>
        <v>0</v>
      </c>
      <c r="AL147" s="142">
        <f t="shared" si="160"/>
        <v>0</v>
      </c>
      <c r="AN147" s="95"/>
      <c r="AO147" s="144"/>
      <c r="AP147" s="144"/>
      <c r="AQ147" s="144"/>
      <c r="AR147" s="145"/>
      <c r="AS147" s="146"/>
      <c r="AT147" s="147"/>
      <c r="AU147" s="144"/>
      <c r="AV147" s="144"/>
      <c r="AW147" s="144"/>
      <c r="AX147" s="144"/>
      <c r="AY147" s="148"/>
      <c r="BA147" s="110">
        <f t="shared" si="161"/>
        <v>0</v>
      </c>
      <c r="BB147" s="149"/>
      <c r="BC147" s="126">
        <f t="shared" si="151"/>
        <v>0</v>
      </c>
      <c r="BD147" s="127">
        <f t="shared" si="162"/>
        <v>0</v>
      </c>
      <c r="BF147" s="113"/>
      <c r="BG147" s="151"/>
      <c r="BH147" s="151"/>
      <c r="BI147" s="151"/>
      <c r="BJ147" s="152"/>
      <c r="BL147" s="153"/>
      <c r="BM147" s="151"/>
      <c r="BN147" s="151"/>
      <c r="BO147" s="151"/>
      <c r="BP147" s="151"/>
      <c r="BQ147" s="154"/>
      <c r="BS147" s="110">
        <f t="shared" si="163"/>
        <v>0</v>
      </c>
      <c r="BT147" s="149"/>
      <c r="BU147" s="126">
        <f t="shared" si="152"/>
        <v>0</v>
      </c>
      <c r="BV147" s="127">
        <f t="shared" si="164"/>
        <v>0</v>
      </c>
      <c r="BX147" s="119"/>
      <c r="BY147" s="156"/>
      <c r="BZ147" s="156"/>
      <c r="CA147" s="156"/>
      <c r="CB147" s="157"/>
      <c r="CD147" s="158"/>
      <c r="CE147" s="156"/>
      <c r="CF147" s="156"/>
      <c r="CG147" s="156"/>
      <c r="CH147" s="156"/>
      <c r="CI147" s="159"/>
      <c r="CK147" s="110">
        <f t="shared" si="165"/>
        <v>0</v>
      </c>
    </row>
    <row r="148" spans="1:89" x14ac:dyDescent="0.3">
      <c r="A148" s="126">
        <f t="shared" si="153"/>
        <v>0</v>
      </c>
      <c r="B148" s="127">
        <f t="shared" si="154"/>
        <v>0</v>
      </c>
      <c r="D148" s="95"/>
      <c r="E148" s="129"/>
      <c r="F148" s="129"/>
      <c r="G148" s="129"/>
      <c r="H148" s="130"/>
      <c r="I148" s="131"/>
      <c r="J148" s="132"/>
      <c r="K148" s="129"/>
      <c r="L148" s="129"/>
      <c r="M148" s="129"/>
      <c r="N148" s="129"/>
      <c r="O148" s="133"/>
      <c r="Q148" s="134">
        <f t="shared" si="155"/>
        <v>0</v>
      </c>
      <c r="R148" s="134"/>
      <c r="S148" s="126">
        <f t="shared" si="156"/>
        <v>0</v>
      </c>
      <c r="T148" s="135">
        <f t="shared" si="157"/>
        <v>0</v>
      </c>
      <c r="V148" s="95"/>
      <c r="W148" s="137"/>
      <c r="X148" s="137"/>
      <c r="Y148" s="137"/>
      <c r="Z148" s="138"/>
      <c r="AB148" s="139"/>
      <c r="AC148" s="137"/>
      <c r="AD148" s="137"/>
      <c r="AE148" s="137"/>
      <c r="AF148" s="137"/>
      <c r="AG148" s="140"/>
      <c r="AI148" s="134">
        <f t="shared" si="158"/>
        <v>0</v>
      </c>
      <c r="AK148" s="141">
        <f t="shared" si="159"/>
        <v>0</v>
      </c>
      <c r="AL148" s="142">
        <f t="shared" si="160"/>
        <v>0</v>
      </c>
      <c r="AN148" s="95"/>
      <c r="AO148" s="144"/>
      <c r="AP148" s="144"/>
      <c r="AQ148" s="144"/>
      <c r="AR148" s="145"/>
      <c r="AS148" s="146"/>
      <c r="AT148" s="147"/>
      <c r="AU148" s="144"/>
      <c r="AV148" s="144"/>
      <c r="AW148" s="144"/>
      <c r="AX148" s="144"/>
      <c r="AY148" s="148"/>
      <c r="BA148" s="110">
        <f t="shared" si="161"/>
        <v>0</v>
      </c>
      <c r="BB148" s="149"/>
      <c r="BC148" s="126">
        <f t="shared" si="151"/>
        <v>0</v>
      </c>
      <c r="BD148" s="127">
        <f t="shared" si="162"/>
        <v>0</v>
      </c>
      <c r="BF148" s="113"/>
      <c r="BG148" s="151"/>
      <c r="BH148" s="151"/>
      <c r="BI148" s="151"/>
      <c r="BJ148" s="152"/>
      <c r="BL148" s="153"/>
      <c r="BM148" s="151"/>
      <c r="BN148" s="151"/>
      <c r="BO148" s="151"/>
      <c r="BP148" s="151"/>
      <c r="BQ148" s="154"/>
      <c r="BS148" s="110">
        <f t="shared" si="163"/>
        <v>0</v>
      </c>
      <c r="BT148" s="149"/>
      <c r="BU148" s="126">
        <f t="shared" si="152"/>
        <v>0</v>
      </c>
      <c r="BV148" s="127">
        <f t="shared" si="164"/>
        <v>0</v>
      </c>
      <c r="BX148" s="119"/>
      <c r="BY148" s="156"/>
      <c r="BZ148" s="156"/>
      <c r="CA148" s="156"/>
      <c r="CB148" s="157"/>
      <c r="CD148" s="158"/>
      <c r="CE148" s="156"/>
      <c r="CF148" s="156"/>
      <c r="CG148" s="156"/>
      <c r="CH148" s="156"/>
      <c r="CI148" s="159"/>
      <c r="CK148" s="110">
        <f t="shared" si="165"/>
        <v>0</v>
      </c>
    </row>
    <row r="149" spans="1:89" s="125" customFormat="1" x14ac:dyDescent="0.3">
      <c r="A149" s="93" t="s">
        <v>29</v>
      </c>
      <c r="B149" s="127"/>
      <c r="C149"/>
      <c r="D149" s="95"/>
      <c r="E149" s="160"/>
      <c r="F149" s="160"/>
      <c r="G149" s="160"/>
      <c r="H149" s="161"/>
      <c r="I149" s="131"/>
      <c r="J149" s="162"/>
      <c r="K149" s="163"/>
      <c r="L149" s="163"/>
      <c r="M149" s="163"/>
      <c r="N149" s="163"/>
      <c r="O149" s="164"/>
      <c r="P149"/>
      <c r="Q149" s="134"/>
      <c r="R149" s="101"/>
      <c r="S149" s="93" t="s">
        <v>29</v>
      </c>
      <c r="T149" s="135"/>
      <c r="U149"/>
      <c r="V149" s="95"/>
      <c r="W149" s="165"/>
      <c r="X149" s="165"/>
      <c r="Y149" s="165"/>
      <c r="Z149" s="166"/>
      <c r="AA149"/>
      <c r="AB149" s="167"/>
      <c r="AC149" s="168"/>
      <c r="AD149" s="168"/>
      <c r="AE149" s="168"/>
      <c r="AF149" s="168"/>
      <c r="AG149" s="169"/>
      <c r="AH149"/>
      <c r="AI149" s="101"/>
      <c r="AJ149"/>
      <c r="AK149" s="102" t="s">
        <v>30</v>
      </c>
      <c r="AL149" s="142"/>
      <c r="AM149" s="26"/>
      <c r="AN149" s="95"/>
      <c r="AO149" s="170"/>
      <c r="AP149" s="170"/>
      <c r="AQ149" s="170"/>
      <c r="AR149" s="171"/>
      <c r="AS149" s="107"/>
      <c r="AT149" s="172"/>
      <c r="AU149" s="170"/>
      <c r="AV149" s="170"/>
      <c r="AW149" s="170"/>
      <c r="AX149" s="170"/>
      <c r="AY149" s="173"/>
      <c r="AZ149" s="107"/>
      <c r="BA149" s="174"/>
      <c r="BB149" s="111"/>
      <c r="BC149" s="93" t="str">
        <f t="shared" si="151"/>
        <v>GAN. PRODUCCION</v>
      </c>
      <c r="BD149" s="127"/>
      <c r="BE149" s="26"/>
      <c r="BF149" s="113"/>
      <c r="BG149" s="114"/>
      <c r="BH149" s="114"/>
      <c r="BI149" s="114"/>
      <c r="BJ149" s="115"/>
      <c r="BK149" s="112"/>
      <c r="BL149" s="116"/>
      <c r="BM149" s="114"/>
      <c r="BN149" s="114"/>
      <c r="BO149" s="114"/>
      <c r="BP149" s="114"/>
      <c r="BQ149" s="117"/>
      <c r="BR149" s="26"/>
      <c r="BS149" s="118"/>
      <c r="BT149" s="111"/>
      <c r="BU149" s="93" t="str">
        <f t="shared" si="152"/>
        <v>GAN. PRODUCCION</v>
      </c>
      <c r="BV149" s="127"/>
      <c r="BW149" s="26"/>
      <c r="BX149" s="119"/>
      <c r="BY149" s="120"/>
      <c r="BZ149" s="120"/>
      <c r="CA149" s="120"/>
      <c r="CB149" s="121"/>
      <c r="CC149" s="112"/>
      <c r="CD149" s="122"/>
      <c r="CE149" s="120"/>
      <c r="CF149" s="120"/>
      <c r="CG149" s="120"/>
      <c r="CH149" s="120"/>
      <c r="CI149" s="123"/>
      <c r="CJ149" s="26"/>
      <c r="CK149" s="124"/>
    </row>
    <row r="150" spans="1:89" x14ac:dyDescent="0.3">
      <c r="A150" s="126" t="str">
        <f t="shared" ref="A150:A156" si="166">+A123</f>
        <v>VACAS EN PRODUCCION</v>
      </c>
      <c r="B150" s="127">
        <f t="shared" ref="B150:B156" si="167">+Q123</f>
        <v>0</v>
      </c>
      <c r="D150" s="95"/>
      <c r="E150" s="129"/>
      <c r="F150" s="129"/>
      <c r="G150" s="129"/>
      <c r="H150" s="130"/>
      <c r="I150" s="131"/>
      <c r="J150" s="132"/>
      <c r="K150" s="129"/>
      <c r="L150" s="129"/>
      <c r="M150" s="129"/>
      <c r="N150" s="129"/>
      <c r="O150" s="133"/>
      <c r="Q150" s="134">
        <f t="shared" ref="Q150:Q156" si="168">SUM(B150+D150+E150+F150+G150+H150-J150-K150-L150-M150-N150-O150)</f>
        <v>0</v>
      </c>
      <c r="R150" s="134"/>
      <c r="S150" s="126" t="str">
        <f t="shared" ref="S150:S156" si="169">+S123</f>
        <v>VACAS EN PRODUCCION</v>
      </c>
      <c r="T150" s="135">
        <f t="shared" ref="T150:T156" si="170">+AI123</f>
        <v>155</v>
      </c>
      <c r="V150" s="95"/>
      <c r="W150" s="137"/>
      <c r="X150" s="137"/>
      <c r="Y150" s="137"/>
      <c r="Z150" s="138"/>
      <c r="AB150" s="139"/>
      <c r="AC150" s="137"/>
      <c r="AD150" s="137"/>
      <c r="AE150" s="137"/>
      <c r="AF150" s="137"/>
      <c r="AG150" s="140"/>
      <c r="AI150" s="134">
        <f t="shared" ref="AI150:AI156" si="171">SUM(T150+V150+W150+X150+Y150+Z150-AB150-AC150-AD150-AE150-AF150-AG150)</f>
        <v>155</v>
      </c>
      <c r="AK150" s="141" t="str">
        <f t="shared" ref="AK150:AK156" si="172">AK123</f>
        <v>POTRO HEMBRA</v>
      </c>
      <c r="AL150" s="142">
        <f t="shared" ref="AL150:AL156" si="173">+BA123</f>
        <v>1</v>
      </c>
      <c r="AN150" s="95"/>
      <c r="AO150" s="144"/>
      <c r="AP150" s="144"/>
      <c r="AQ150" s="144"/>
      <c r="AR150" s="145"/>
      <c r="AS150" s="146"/>
      <c r="AT150" s="147"/>
      <c r="AU150" s="144"/>
      <c r="AV150" s="144"/>
      <c r="AW150" s="144"/>
      <c r="AX150" s="144"/>
      <c r="AY150" s="148"/>
      <c r="BA150" s="110">
        <f t="shared" ref="BA150:BA156" si="174">SUM(AL150+AN150+AO150+AP150+AQ150+AR150-AT150-AU150-AV150-AW150-AX150-AY150)</f>
        <v>1</v>
      </c>
      <c r="BB150" s="149"/>
      <c r="BC150" s="126" t="str">
        <f t="shared" si="151"/>
        <v>VACAS EN PRODUCCION</v>
      </c>
      <c r="BD150" s="127">
        <f t="shared" ref="BD150:BD156" si="175">+BS123</f>
        <v>0</v>
      </c>
      <c r="BF150" s="113"/>
      <c r="BG150" s="151"/>
      <c r="BH150" s="151"/>
      <c r="BI150" s="151"/>
      <c r="BJ150" s="152"/>
      <c r="BL150" s="153"/>
      <c r="BM150" s="151"/>
      <c r="BN150" s="151"/>
      <c r="BO150" s="151"/>
      <c r="BP150" s="151"/>
      <c r="BQ150" s="154"/>
      <c r="BS150" s="110">
        <f t="shared" ref="BS150:BS156" si="176">SUM(BD150+BF150+BG150+BH150+BI150+BJ150-BL150-BM150-BN150-BO150-BP150-BQ150)</f>
        <v>0</v>
      </c>
      <c r="BT150" s="149"/>
      <c r="BU150" s="126" t="str">
        <f t="shared" si="152"/>
        <v>VACAS EN PRODUCCION</v>
      </c>
      <c r="BV150" s="127">
        <f>+CK123</f>
        <v>0</v>
      </c>
      <c r="BX150" s="119"/>
      <c r="BY150" s="156"/>
      <c r="BZ150" s="156"/>
      <c r="CA150" s="156"/>
      <c r="CB150" s="157"/>
      <c r="CD150" s="158"/>
      <c r="CE150" s="156"/>
      <c r="CF150" s="156"/>
      <c r="CG150" s="156"/>
      <c r="CH150" s="156"/>
      <c r="CI150" s="159"/>
      <c r="CK150" s="110">
        <f t="shared" ref="CK150:CK156" si="177">SUM(BV150+BX150+BY150+BZ150+CA150+CB150-CD150-CE150-CF150-CG150-CH150-CI150)</f>
        <v>0</v>
      </c>
    </row>
    <row r="151" spans="1:89" x14ac:dyDescent="0.3">
      <c r="A151" s="126" t="str">
        <f t="shared" si="166"/>
        <v>VACAS PREÑADAS</v>
      </c>
      <c r="B151" s="127">
        <f t="shared" si="167"/>
        <v>0</v>
      </c>
      <c r="D151" s="95"/>
      <c r="E151" s="129"/>
      <c r="F151" s="129"/>
      <c r="G151" s="129"/>
      <c r="H151" s="130"/>
      <c r="I151" s="131"/>
      <c r="J151" s="132"/>
      <c r="K151" s="129"/>
      <c r="L151" s="129"/>
      <c r="M151" s="129"/>
      <c r="N151" s="129"/>
      <c r="O151" s="133"/>
      <c r="Q151" s="134">
        <f t="shared" si="168"/>
        <v>0</v>
      </c>
      <c r="R151" s="134"/>
      <c r="S151" s="126" t="str">
        <f t="shared" si="169"/>
        <v>VACAS PREÑADAS</v>
      </c>
      <c r="T151" s="135">
        <f t="shared" si="170"/>
        <v>15</v>
      </c>
      <c r="V151" s="95"/>
      <c r="W151" s="137"/>
      <c r="X151" s="137"/>
      <c r="Y151" s="137"/>
      <c r="Z151" s="138"/>
      <c r="AB151" s="139"/>
      <c r="AC151" s="137"/>
      <c r="AD151" s="137"/>
      <c r="AE151" s="137"/>
      <c r="AF151" s="137"/>
      <c r="AG151" s="140"/>
      <c r="AI151" s="134">
        <f t="shared" si="171"/>
        <v>15</v>
      </c>
      <c r="AK151" s="141" t="str">
        <f t="shared" si="172"/>
        <v>POTRO MACHO</v>
      </c>
      <c r="AL151" s="142">
        <f t="shared" si="173"/>
        <v>0</v>
      </c>
      <c r="AN151" s="95"/>
      <c r="AO151" s="144"/>
      <c r="AP151" s="144"/>
      <c r="AQ151" s="144"/>
      <c r="AR151" s="145"/>
      <c r="AS151" s="146"/>
      <c r="AT151" s="147"/>
      <c r="AU151" s="144"/>
      <c r="AV151" s="144"/>
      <c r="AW151" s="144"/>
      <c r="AX151" s="144"/>
      <c r="AY151" s="148"/>
      <c r="BA151" s="110">
        <f t="shared" si="174"/>
        <v>0</v>
      </c>
      <c r="BB151" s="149"/>
      <c r="BC151" s="126" t="str">
        <f t="shared" si="151"/>
        <v>VACAS PREÑADAS</v>
      </c>
      <c r="BD151" s="127">
        <f t="shared" si="175"/>
        <v>0</v>
      </c>
      <c r="BF151" s="113"/>
      <c r="BG151" s="151"/>
      <c r="BH151" s="151"/>
      <c r="BI151" s="151"/>
      <c r="BJ151" s="152"/>
      <c r="BL151" s="153"/>
      <c r="BM151" s="151"/>
      <c r="BN151" s="151"/>
      <c r="BO151" s="151"/>
      <c r="BP151" s="151"/>
      <c r="BQ151" s="154"/>
      <c r="BS151" s="110">
        <f t="shared" si="176"/>
        <v>0</v>
      </c>
      <c r="BT151" s="149"/>
      <c r="BU151" s="126" t="str">
        <f t="shared" si="152"/>
        <v>VACAS PREÑADAS</v>
      </c>
      <c r="BV151" s="127">
        <f t="shared" ref="BV151:BV156" si="178">+CK124</f>
        <v>0</v>
      </c>
      <c r="BX151" s="119"/>
      <c r="BY151" s="156"/>
      <c r="BZ151" s="156"/>
      <c r="CA151" s="156"/>
      <c r="CB151" s="157"/>
      <c r="CD151" s="158"/>
      <c r="CE151" s="156"/>
      <c r="CF151" s="156"/>
      <c r="CG151" s="156"/>
      <c r="CH151" s="156"/>
      <c r="CI151" s="159"/>
      <c r="CK151" s="110">
        <f t="shared" si="177"/>
        <v>0</v>
      </c>
    </row>
    <row r="152" spans="1:89" x14ac:dyDescent="0.3">
      <c r="A152" s="126" t="str">
        <f t="shared" si="166"/>
        <v>VACAS VACIAS</v>
      </c>
      <c r="B152" s="127">
        <f t="shared" si="167"/>
        <v>2</v>
      </c>
      <c r="D152" s="95"/>
      <c r="E152" s="129"/>
      <c r="F152" s="129"/>
      <c r="G152" s="129"/>
      <c r="H152" s="130"/>
      <c r="I152" s="131"/>
      <c r="J152" s="132"/>
      <c r="K152" s="129"/>
      <c r="L152" s="129"/>
      <c r="M152" s="129"/>
      <c r="N152" s="129"/>
      <c r="O152" s="133"/>
      <c r="Q152" s="134">
        <f t="shared" si="168"/>
        <v>2</v>
      </c>
      <c r="R152" s="134">
        <v>41</v>
      </c>
      <c r="S152" s="126" t="str">
        <f t="shared" si="169"/>
        <v>VACAS VACIAS</v>
      </c>
      <c r="T152" s="135">
        <f t="shared" si="170"/>
        <v>3</v>
      </c>
      <c r="V152" s="95"/>
      <c r="W152" s="137"/>
      <c r="X152" s="137"/>
      <c r="Y152" s="137"/>
      <c r="Z152" s="138"/>
      <c r="AB152" s="139"/>
      <c r="AC152" s="137"/>
      <c r="AD152" s="137"/>
      <c r="AE152" s="137"/>
      <c r="AF152" s="137"/>
      <c r="AG152" s="140"/>
      <c r="AI152" s="134">
        <f t="shared" si="171"/>
        <v>3</v>
      </c>
      <c r="AK152" s="141" t="str">
        <f t="shared" si="172"/>
        <v>CABALLO</v>
      </c>
      <c r="AL152" s="142">
        <f t="shared" si="173"/>
        <v>1</v>
      </c>
      <c r="AN152" s="95"/>
      <c r="AO152" s="144"/>
      <c r="AP152" s="144"/>
      <c r="AQ152" s="144"/>
      <c r="AR152" s="145"/>
      <c r="AS152" s="146"/>
      <c r="AT152" s="147"/>
      <c r="AU152" s="144"/>
      <c r="AV152" s="144"/>
      <c r="AW152" s="144"/>
      <c r="AX152" s="144"/>
      <c r="AY152" s="148"/>
      <c r="BA152" s="110">
        <f t="shared" si="174"/>
        <v>1</v>
      </c>
      <c r="BB152" s="149"/>
      <c r="BC152" s="126" t="str">
        <f t="shared" si="151"/>
        <v>VACAS VACIAS</v>
      </c>
      <c r="BD152" s="127">
        <f t="shared" si="175"/>
        <v>0</v>
      </c>
      <c r="BF152" s="113"/>
      <c r="BG152" s="151"/>
      <c r="BH152" s="151"/>
      <c r="BI152" s="151"/>
      <c r="BJ152" s="152"/>
      <c r="BL152" s="153"/>
      <c r="BM152" s="151"/>
      <c r="BN152" s="151"/>
      <c r="BO152" s="151"/>
      <c r="BP152" s="151"/>
      <c r="BQ152" s="154"/>
      <c r="BS152" s="110">
        <f t="shared" si="176"/>
        <v>0</v>
      </c>
      <c r="BT152" s="149"/>
      <c r="BU152" s="126" t="str">
        <f t="shared" si="152"/>
        <v>VACAS VACIAS</v>
      </c>
      <c r="BV152" s="127">
        <f t="shared" si="178"/>
        <v>0</v>
      </c>
      <c r="BX152" s="119"/>
      <c r="BY152" s="156"/>
      <c r="BZ152" s="156"/>
      <c r="CA152" s="156"/>
      <c r="CB152" s="157"/>
      <c r="CD152" s="158"/>
      <c r="CE152" s="156"/>
      <c r="CF152" s="156"/>
      <c r="CG152" s="156"/>
      <c r="CH152" s="156"/>
      <c r="CI152" s="159"/>
      <c r="CK152" s="110">
        <f t="shared" si="177"/>
        <v>0</v>
      </c>
    </row>
    <row r="153" spans="1:89" x14ac:dyDescent="0.3">
      <c r="A153" s="126" t="str">
        <f t="shared" si="166"/>
        <v>NOVILLAS VACIAS</v>
      </c>
      <c r="B153" s="127">
        <f t="shared" si="167"/>
        <v>1</v>
      </c>
      <c r="D153" s="95"/>
      <c r="E153" s="129"/>
      <c r="F153" s="129"/>
      <c r="G153" s="129"/>
      <c r="H153" s="130"/>
      <c r="I153" s="131"/>
      <c r="J153" s="132"/>
      <c r="K153" s="129"/>
      <c r="L153" s="129"/>
      <c r="M153" s="129"/>
      <c r="N153" s="129"/>
      <c r="O153" s="133"/>
      <c r="Q153" s="134">
        <f t="shared" si="168"/>
        <v>1</v>
      </c>
      <c r="R153" s="134">
        <v>6</v>
      </c>
      <c r="S153" s="126" t="str">
        <f t="shared" si="169"/>
        <v>NOVILLAS VACIAS</v>
      </c>
      <c r="T153" s="135">
        <f t="shared" si="170"/>
        <v>0</v>
      </c>
      <c r="V153" s="95"/>
      <c r="W153" s="137"/>
      <c r="X153" s="137"/>
      <c r="Y153" s="137"/>
      <c r="Z153" s="138"/>
      <c r="AB153" s="139"/>
      <c r="AC153" s="137"/>
      <c r="AD153" s="137"/>
      <c r="AE153" s="137"/>
      <c r="AF153" s="137"/>
      <c r="AG153" s="140"/>
      <c r="AI153" s="134">
        <f t="shared" si="171"/>
        <v>0</v>
      </c>
      <c r="AK153" s="141" t="str">
        <f t="shared" si="172"/>
        <v>YEGUA</v>
      </c>
      <c r="AL153" s="142">
        <f t="shared" si="173"/>
        <v>1</v>
      </c>
      <c r="AN153" s="95"/>
      <c r="AO153" s="144"/>
      <c r="AP153" s="144"/>
      <c r="AQ153" s="144"/>
      <c r="AR153" s="145"/>
      <c r="AS153" s="146"/>
      <c r="AT153" s="147"/>
      <c r="AU153" s="144"/>
      <c r="AV153" s="144"/>
      <c r="AW153" s="144"/>
      <c r="AX153" s="144"/>
      <c r="AY153" s="148"/>
      <c r="BA153" s="110">
        <f t="shared" si="174"/>
        <v>1</v>
      </c>
      <c r="BB153" s="149"/>
      <c r="BC153" s="126" t="str">
        <f t="shared" si="151"/>
        <v>NOVILLAS VACIAS</v>
      </c>
      <c r="BD153" s="127">
        <f t="shared" si="175"/>
        <v>0</v>
      </c>
      <c r="BF153" s="113"/>
      <c r="BG153" s="151"/>
      <c r="BH153" s="151"/>
      <c r="BI153" s="151"/>
      <c r="BJ153" s="152"/>
      <c r="BL153" s="153"/>
      <c r="BM153" s="151"/>
      <c r="BN153" s="151"/>
      <c r="BO153" s="151"/>
      <c r="BP153" s="151"/>
      <c r="BQ153" s="154"/>
      <c r="BS153" s="110">
        <f t="shared" si="176"/>
        <v>0</v>
      </c>
      <c r="BT153" s="149"/>
      <c r="BU153" s="126" t="str">
        <f t="shared" si="152"/>
        <v>NOVILLAS VACIAS</v>
      </c>
      <c r="BV153" s="127">
        <f t="shared" si="178"/>
        <v>0</v>
      </c>
      <c r="BX153" s="119"/>
      <c r="BY153" s="156"/>
      <c r="BZ153" s="156"/>
      <c r="CA153" s="156"/>
      <c r="CB153" s="157"/>
      <c r="CD153" s="158"/>
      <c r="CE153" s="156"/>
      <c r="CF153" s="156"/>
      <c r="CG153" s="156"/>
      <c r="CH153" s="156"/>
      <c r="CI153" s="159"/>
      <c r="CK153" s="110">
        <f t="shared" si="177"/>
        <v>0</v>
      </c>
    </row>
    <row r="154" spans="1:89" x14ac:dyDescent="0.3">
      <c r="A154" s="126" t="str">
        <f t="shared" si="166"/>
        <v xml:space="preserve">NOVILLAS PREÑADAS </v>
      </c>
      <c r="B154" s="127">
        <f t="shared" si="167"/>
        <v>0</v>
      </c>
      <c r="D154" s="95"/>
      <c r="E154" s="129"/>
      <c r="F154" s="129"/>
      <c r="G154" s="129"/>
      <c r="H154" s="130"/>
      <c r="I154" s="131"/>
      <c r="J154" s="132"/>
      <c r="K154" s="129"/>
      <c r="L154" s="129"/>
      <c r="M154" s="129"/>
      <c r="N154" s="129"/>
      <c r="O154" s="133"/>
      <c r="Q154" s="134">
        <f t="shared" si="168"/>
        <v>0</v>
      </c>
      <c r="R154" s="134"/>
      <c r="S154" s="126" t="str">
        <f t="shared" si="169"/>
        <v xml:space="preserve">NOVILLAS PREÑADAS </v>
      </c>
      <c r="T154" s="135">
        <f t="shared" si="170"/>
        <v>6</v>
      </c>
      <c r="V154" s="95"/>
      <c r="W154" s="137"/>
      <c r="X154" s="137"/>
      <c r="Y154" s="137"/>
      <c r="Z154" s="138"/>
      <c r="AB154" s="139"/>
      <c r="AC154" s="137"/>
      <c r="AD154" s="137"/>
      <c r="AE154" s="137"/>
      <c r="AF154" s="137"/>
      <c r="AG154" s="140"/>
      <c r="AI154" s="134">
        <f t="shared" si="171"/>
        <v>6</v>
      </c>
      <c r="AK154" s="141">
        <f t="shared" si="172"/>
        <v>0</v>
      </c>
      <c r="AL154" s="142">
        <f t="shared" si="173"/>
        <v>0</v>
      </c>
      <c r="AN154" s="95"/>
      <c r="AO154" s="144"/>
      <c r="AP154" s="144"/>
      <c r="AQ154" s="144"/>
      <c r="AR154" s="145"/>
      <c r="AS154" s="146"/>
      <c r="AT154" s="147"/>
      <c r="AU154" s="144"/>
      <c r="AV154" s="144"/>
      <c r="AW154" s="144"/>
      <c r="AX154" s="144"/>
      <c r="AY154" s="148"/>
      <c r="BA154" s="110">
        <f t="shared" si="174"/>
        <v>0</v>
      </c>
      <c r="BB154" s="149"/>
      <c r="BC154" s="126" t="str">
        <f t="shared" si="151"/>
        <v xml:space="preserve">NOVILLAS PREÑADAS </v>
      </c>
      <c r="BD154" s="127">
        <f t="shared" si="175"/>
        <v>0</v>
      </c>
      <c r="BF154" s="113"/>
      <c r="BG154" s="151"/>
      <c r="BH154" s="151"/>
      <c r="BI154" s="151"/>
      <c r="BJ154" s="152"/>
      <c r="BL154" s="153"/>
      <c r="BM154" s="151"/>
      <c r="BN154" s="151"/>
      <c r="BO154" s="151"/>
      <c r="BP154" s="151"/>
      <c r="BQ154" s="154"/>
      <c r="BS154" s="110">
        <f t="shared" si="176"/>
        <v>0</v>
      </c>
      <c r="BT154" s="149"/>
      <c r="BU154" s="126" t="str">
        <f t="shared" si="152"/>
        <v xml:space="preserve">NOVILLAS PREÑADAS </v>
      </c>
      <c r="BV154" s="127">
        <f t="shared" si="178"/>
        <v>0</v>
      </c>
      <c r="BX154" s="119"/>
      <c r="BY154" s="156"/>
      <c r="BZ154" s="156"/>
      <c r="CA154" s="156"/>
      <c r="CB154" s="157"/>
      <c r="CD154" s="158"/>
      <c r="CE154" s="156"/>
      <c r="CF154" s="156"/>
      <c r="CG154" s="156"/>
      <c r="CH154" s="156"/>
      <c r="CI154" s="159"/>
      <c r="CK154" s="110">
        <f t="shared" si="177"/>
        <v>0</v>
      </c>
    </row>
    <row r="155" spans="1:89" x14ac:dyDescent="0.3">
      <c r="A155" s="126" t="str">
        <f t="shared" si="166"/>
        <v>TOROS</v>
      </c>
      <c r="B155" s="127">
        <f t="shared" si="167"/>
        <v>18</v>
      </c>
      <c r="D155" s="95"/>
      <c r="E155" s="129"/>
      <c r="F155" s="129"/>
      <c r="G155" s="129"/>
      <c r="H155" s="130"/>
      <c r="I155" s="131"/>
      <c r="J155" s="132"/>
      <c r="K155" s="129"/>
      <c r="L155" s="129"/>
      <c r="M155" s="129"/>
      <c r="N155" s="129"/>
      <c r="O155" s="133"/>
      <c r="Q155" s="134">
        <f t="shared" si="168"/>
        <v>18</v>
      </c>
      <c r="R155" s="134">
        <v>21</v>
      </c>
      <c r="S155" s="126" t="str">
        <f t="shared" si="169"/>
        <v>TOROS</v>
      </c>
      <c r="T155" s="135">
        <f t="shared" si="170"/>
        <v>0</v>
      </c>
      <c r="V155" s="95"/>
      <c r="W155" s="137"/>
      <c r="X155" s="137"/>
      <c r="Y155" s="137"/>
      <c r="Z155" s="138"/>
      <c r="AB155" s="139"/>
      <c r="AC155" s="137"/>
      <c r="AD155" s="137"/>
      <c r="AE155" s="137"/>
      <c r="AF155" s="137"/>
      <c r="AG155" s="140"/>
      <c r="AI155" s="134">
        <f t="shared" si="171"/>
        <v>0</v>
      </c>
      <c r="AK155" s="141">
        <f t="shared" si="172"/>
        <v>0</v>
      </c>
      <c r="AL155" s="142">
        <f t="shared" si="173"/>
        <v>0</v>
      </c>
      <c r="AN155" s="95"/>
      <c r="AO155" s="144"/>
      <c r="AP155" s="144"/>
      <c r="AQ155" s="144"/>
      <c r="AR155" s="145"/>
      <c r="AS155" s="146"/>
      <c r="AT155" s="147"/>
      <c r="AU155" s="144"/>
      <c r="AV155" s="144"/>
      <c r="AW155" s="144"/>
      <c r="AX155" s="144"/>
      <c r="AY155" s="148"/>
      <c r="BA155" s="110">
        <f t="shared" si="174"/>
        <v>0</v>
      </c>
      <c r="BB155" s="149"/>
      <c r="BC155" s="126" t="str">
        <f t="shared" si="151"/>
        <v>TOROS</v>
      </c>
      <c r="BD155" s="127">
        <f t="shared" si="175"/>
        <v>0</v>
      </c>
      <c r="BF155" s="113"/>
      <c r="BG155" s="151"/>
      <c r="BH155" s="151"/>
      <c r="BI155" s="151"/>
      <c r="BJ155" s="152"/>
      <c r="BL155" s="153"/>
      <c r="BM155" s="151"/>
      <c r="BN155" s="151"/>
      <c r="BO155" s="151"/>
      <c r="BP155" s="151"/>
      <c r="BQ155" s="154"/>
      <c r="BS155" s="110">
        <f t="shared" si="176"/>
        <v>0</v>
      </c>
      <c r="BT155" s="149"/>
      <c r="BU155" s="126" t="str">
        <f t="shared" si="152"/>
        <v>TOROS</v>
      </c>
      <c r="BV155" s="127">
        <f t="shared" si="178"/>
        <v>2</v>
      </c>
      <c r="BX155" s="119"/>
      <c r="BY155" s="156"/>
      <c r="BZ155" s="156"/>
      <c r="CA155" s="156"/>
      <c r="CB155" s="157"/>
      <c r="CD155" s="158"/>
      <c r="CE155" s="156"/>
      <c r="CF155" s="156"/>
      <c r="CG155" s="156"/>
      <c r="CH155" s="156"/>
      <c r="CI155" s="159"/>
      <c r="CK155" s="110">
        <f t="shared" si="177"/>
        <v>2</v>
      </c>
    </row>
    <row r="156" spans="1:89" x14ac:dyDescent="0.3">
      <c r="A156" s="126">
        <f t="shared" si="166"/>
        <v>0</v>
      </c>
      <c r="B156" s="127">
        <f t="shared" si="167"/>
        <v>0</v>
      </c>
      <c r="D156" s="95"/>
      <c r="E156" s="129"/>
      <c r="F156" s="129"/>
      <c r="G156" s="129"/>
      <c r="H156" s="130"/>
      <c r="I156" s="131"/>
      <c r="J156" s="132"/>
      <c r="K156" s="129"/>
      <c r="L156" s="129"/>
      <c r="M156" s="129"/>
      <c r="N156" s="129"/>
      <c r="O156" s="133"/>
      <c r="Q156" s="134">
        <f t="shared" si="168"/>
        <v>0</v>
      </c>
      <c r="R156" s="134"/>
      <c r="S156" s="126">
        <f t="shared" si="169"/>
        <v>0</v>
      </c>
      <c r="T156" s="135">
        <f t="shared" si="170"/>
        <v>0</v>
      </c>
      <c r="V156" s="95"/>
      <c r="W156" s="137"/>
      <c r="X156" s="137"/>
      <c r="Y156" s="137"/>
      <c r="Z156" s="138"/>
      <c r="AB156" s="139"/>
      <c r="AC156" s="137"/>
      <c r="AD156" s="137"/>
      <c r="AE156" s="137"/>
      <c r="AF156" s="137"/>
      <c r="AG156" s="140"/>
      <c r="AI156" s="134">
        <f t="shared" si="171"/>
        <v>0</v>
      </c>
      <c r="AK156" s="141">
        <f t="shared" si="172"/>
        <v>0</v>
      </c>
      <c r="AL156" s="142">
        <f t="shared" si="173"/>
        <v>0</v>
      </c>
      <c r="AN156" s="95"/>
      <c r="AO156" s="144"/>
      <c r="AP156" s="144"/>
      <c r="AQ156" s="144"/>
      <c r="AR156" s="145"/>
      <c r="AS156" s="146"/>
      <c r="AT156" s="147"/>
      <c r="AU156" s="144"/>
      <c r="AV156" s="144"/>
      <c r="AW156" s="144"/>
      <c r="AX156" s="144"/>
      <c r="AY156" s="148"/>
      <c r="BA156" s="110">
        <f t="shared" si="174"/>
        <v>0</v>
      </c>
      <c r="BB156" s="149"/>
      <c r="BC156" s="126">
        <f t="shared" si="151"/>
        <v>0</v>
      </c>
      <c r="BD156" s="127">
        <f t="shared" si="175"/>
        <v>0</v>
      </c>
      <c r="BF156" s="113"/>
      <c r="BG156" s="151"/>
      <c r="BH156" s="151"/>
      <c r="BI156" s="151"/>
      <c r="BJ156" s="152"/>
      <c r="BL156" s="153"/>
      <c r="BM156" s="151"/>
      <c r="BN156" s="151"/>
      <c r="BO156" s="151"/>
      <c r="BP156" s="151"/>
      <c r="BQ156" s="154"/>
      <c r="BS156" s="110">
        <f t="shared" si="176"/>
        <v>0</v>
      </c>
      <c r="BT156" s="149"/>
      <c r="BU156" s="126">
        <f t="shared" si="152"/>
        <v>0</v>
      </c>
      <c r="BV156" s="127">
        <f t="shared" si="178"/>
        <v>0</v>
      </c>
      <c r="BX156" s="119"/>
      <c r="BY156" s="156"/>
      <c r="BZ156" s="156"/>
      <c r="CA156" s="156"/>
      <c r="CB156" s="157"/>
      <c r="CD156" s="158"/>
      <c r="CE156" s="156"/>
      <c r="CF156" s="156"/>
      <c r="CG156" s="156"/>
      <c r="CH156" s="156"/>
      <c r="CI156" s="159"/>
      <c r="CK156" s="110">
        <f t="shared" si="177"/>
        <v>0</v>
      </c>
    </row>
    <row r="157" spans="1:89" s="125" customFormat="1" x14ac:dyDescent="0.3">
      <c r="A157" s="93" t="s">
        <v>37</v>
      </c>
      <c r="B157" s="127"/>
      <c r="C157"/>
      <c r="D157" s="95"/>
      <c r="E157" s="160"/>
      <c r="F157" s="160"/>
      <c r="G157" s="160"/>
      <c r="H157" s="161"/>
      <c r="I157" s="131"/>
      <c r="J157" s="175"/>
      <c r="K157" s="160"/>
      <c r="L157" s="160"/>
      <c r="M157" s="160"/>
      <c r="N157" s="160"/>
      <c r="O157" s="176"/>
      <c r="P157"/>
      <c r="Q157" s="134"/>
      <c r="R157" s="101"/>
      <c r="S157" s="93" t="s">
        <v>37</v>
      </c>
      <c r="T157" s="135"/>
      <c r="U157"/>
      <c r="V157" s="95"/>
      <c r="W157" s="165"/>
      <c r="X157" s="165"/>
      <c r="Y157" s="165"/>
      <c r="Z157" s="166"/>
      <c r="AA157"/>
      <c r="AB157" s="177"/>
      <c r="AC157" s="165"/>
      <c r="AD157" s="165"/>
      <c r="AE157" s="165"/>
      <c r="AF157" s="165"/>
      <c r="AG157" s="178"/>
      <c r="AH157"/>
      <c r="AI157" s="101"/>
      <c r="AJ157"/>
      <c r="AK157" s="102"/>
      <c r="AL157" s="142"/>
      <c r="AM157" s="26"/>
      <c r="AN157" s="95"/>
      <c r="AO157" s="170"/>
      <c r="AP157" s="170"/>
      <c r="AQ157" s="170"/>
      <c r="AR157" s="171"/>
      <c r="AS157" s="107"/>
      <c r="AT157" s="172"/>
      <c r="AU157" s="170"/>
      <c r="AV157" s="170"/>
      <c r="AW157" s="170"/>
      <c r="AX157" s="170"/>
      <c r="AY157" s="173"/>
      <c r="AZ157" s="107"/>
      <c r="BA157" s="174"/>
      <c r="BB157" s="111"/>
      <c r="BC157" s="93" t="str">
        <f>BC130</f>
        <v>GAN. CEBA</v>
      </c>
      <c r="BD157" s="127"/>
      <c r="BE157" s="26"/>
      <c r="BF157" s="113"/>
      <c r="BG157" s="114"/>
      <c r="BH157" s="114"/>
      <c r="BI157" s="114"/>
      <c r="BJ157" s="115"/>
      <c r="BK157" s="112"/>
      <c r="BL157" s="116"/>
      <c r="BM157" s="114"/>
      <c r="BN157" s="114"/>
      <c r="BO157" s="114"/>
      <c r="BP157" s="114"/>
      <c r="BQ157" s="117"/>
      <c r="BR157" s="26"/>
      <c r="BS157" s="118"/>
      <c r="BT157" s="111"/>
      <c r="BU157" s="93" t="str">
        <f>BU130</f>
        <v>GAN. CEBA</v>
      </c>
      <c r="BV157" s="127"/>
      <c r="BW157" s="26"/>
      <c r="BX157" s="119"/>
      <c r="BY157" s="120"/>
      <c r="BZ157" s="120"/>
      <c r="CA157" s="120"/>
      <c r="CB157" s="121"/>
      <c r="CC157" s="112"/>
      <c r="CD157" s="122"/>
      <c r="CE157" s="120"/>
      <c r="CF157" s="120"/>
      <c r="CG157" s="120"/>
      <c r="CH157" s="120"/>
      <c r="CI157" s="123"/>
      <c r="CJ157" s="26"/>
      <c r="CK157" s="124"/>
    </row>
    <row r="158" spans="1:89" x14ac:dyDescent="0.3">
      <c r="A158" s="126" t="str">
        <f>+A131</f>
        <v>NOVILLOS</v>
      </c>
      <c r="B158" s="127">
        <f>+Q131</f>
        <v>45</v>
      </c>
      <c r="D158" s="95"/>
      <c r="E158" s="129"/>
      <c r="F158" s="129"/>
      <c r="G158" s="129"/>
      <c r="H158" s="130"/>
      <c r="I158" s="131"/>
      <c r="J158" s="132"/>
      <c r="K158" s="129"/>
      <c r="L158" s="129"/>
      <c r="M158" s="129"/>
      <c r="N158" s="129"/>
      <c r="O158" s="133"/>
      <c r="Q158" s="134">
        <f>SUM(B158+D158+E158+F158+G158+H158-J158-K158-L158-M158-N158-O158)</f>
        <v>45</v>
      </c>
      <c r="R158" s="134">
        <v>782</v>
      </c>
      <c r="S158" s="126" t="str">
        <f>+S131</f>
        <v>NOVILLOS</v>
      </c>
      <c r="T158" s="135">
        <f>+AI131</f>
        <v>0</v>
      </c>
      <c r="V158" s="95"/>
      <c r="W158" s="137"/>
      <c r="X158" s="137"/>
      <c r="Y158" s="137"/>
      <c r="Z158" s="138"/>
      <c r="AB158" s="139"/>
      <c r="AC158" s="137"/>
      <c r="AD158" s="137"/>
      <c r="AE158" s="137"/>
      <c r="AF158" s="137"/>
      <c r="AG158" s="140"/>
      <c r="AI158" s="134">
        <f>SUM(T158+V158+W158+X158+Y158+Z158-AB158-AC158-AD158-AE158-AF158-AG158)</f>
        <v>0</v>
      </c>
      <c r="AK158" s="179">
        <f>AK131</f>
        <v>0</v>
      </c>
      <c r="AL158" s="142">
        <f>+BA131</f>
        <v>0</v>
      </c>
      <c r="AN158" s="95"/>
      <c r="AO158" s="144"/>
      <c r="AP158" s="144"/>
      <c r="AQ158" s="144"/>
      <c r="AR158" s="145"/>
      <c r="AS158" s="146"/>
      <c r="AT158" s="147"/>
      <c r="AU158" s="144"/>
      <c r="AV158" s="144"/>
      <c r="AW158" s="144"/>
      <c r="AX158" s="144"/>
      <c r="AY158" s="148"/>
      <c r="BA158" s="110">
        <f>SUM(AL158+AN158+AO158+AP158+AQ158+AR158-AT158-AU158-AV158-AW158-AX158-AY158)</f>
        <v>0</v>
      </c>
      <c r="BB158" s="149"/>
      <c r="BC158" s="126" t="str">
        <f t="shared" si="151"/>
        <v>NOVILLOS</v>
      </c>
      <c r="BD158" s="127">
        <f>+BS131</f>
        <v>275</v>
      </c>
      <c r="BF158" s="113"/>
      <c r="BG158" s="151"/>
      <c r="BH158" s="151"/>
      <c r="BI158" s="151"/>
      <c r="BJ158" s="152"/>
      <c r="BL158" s="153"/>
      <c r="BM158" s="151"/>
      <c r="BN158" s="151"/>
      <c r="BO158" s="151"/>
      <c r="BP158" s="151"/>
      <c r="BQ158" s="154"/>
      <c r="BS158" s="110">
        <f>SUM(BD158+BF158+BG158+BH158+BI158+BJ158-BL158-BM158-BN158-BO158-BP158-BQ158)</f>
        <v>275</v>
      </c>
      <c r="BT158" s="149"/>
      <c r="BU158" s="126" t="str">
        <f t="shared" si="152"/>
        <v>NOVILLOS</v>
      </c>
      <c r="BV158" s="127">
        <f>+CK131</f>
        <v>176</v>
      </c>
      <c r="BX158" s="119"/>
      <c r="BY158" s="156"/>
      <c r="BZ158" s="156"/>
      <c r="CA158" s="156"/>
      <c r="CB158" s="157"/>
      <c r="CD158" s="158"/>
      <c r="CE158" s="156"/>
      <c r="CF158" s="156"/>
      <c r="CG158" s="156"/>
      <c r="CH158" s="156"/>
      <c r="CI158" s="159"/>
      <c r="CK158" s="110">
        <f>SUM(BV158+BX158+BY158+BZ158+CA158+CB158-CD158-CE158-CF158-CG158-CH158-CI158)</f>
        <v>176</v>
      </c>
    </row>
    <row r="159" spans="1:89" x14ac:dyDescent="0.3">
      <c r="A159" s="126" t="str">
        <f>+A132</f>
        <v>CALENTADORES</v>
      </c>
      <c r="B159" s="127">
        <f>+Q132</f>
        <v>0</v>
      </c>
      <c r="D159" s="95"/>
      <c r="E159" s="129"/>
      <c r="F159" s="129"/>
      <c r="G159" s="129"/>
      <c r="H159" s="130"/>
      <c r="I159" s="131"/>
      <c r="J159" s="132"/>
      <c r="K159" s="129"/>
      <c r="L159" s="129"/>
      <c r="M159" s="129"/>
      <c r="N159" s="129"/>
      <c r="O159" s="133"/>
      <c r="Q159" s="134">
        <f>SUM(B159+D159+E159+F159+G159+H159-J159-K159-L159-M159-N159-O159)</f>
        <v>0</v>
      </c>
      <c r="R159" s="134"/>
      <c r="S159" s="126" t="str">
        <f>+S132</f>
        <v>CALENTADORES</v>
      </c>
      <c r="T159" s="135">
        <f>+AI132</f>
        <v>0</v>
      </c>
      <c r="V159" s="95"/>
      <c r="W159" s="137"/>
      <c r="X159" s="137"/>
      <c r="Y159" s="137"/>
      <c r="Z159" s="138"/>
      <c r="AB159" s="139"/>
      <c r="AC159" s="137"/>
      <c r="AD159" s="137"/>
      <c r="AE159" s="137"/>
      <c r="AF159" s="137"/>
      <c r="AG159" s="140"/>
      <c r="AI159" s="134">
        <f>SUM(T159+V159+W159+X159+Y159+Z159-AB159-AC159-AD159-AE159-AF159-AG159)</f>
        <v>0</v>
      </c>
      <c r="AK159" s="179">
        <f>AK132</f>
        <v>0</v>
      </c>
      <c r="AL159" s="142">
        <f>+BA132</f>
        <v>0</v>
      </c>
      <c r="AN159" s="95"/>
      <c r="AO159" s="144"/>
      <c r="AP159" s="144"/>
      <c r="AQ159" s="144"/>
      <c r="AR159" s="145"/>
      <c r="AS159" s="146"/>
      <c r="AT159" s="147"/>
      <c r="AU159" s="144"/>
      <c r="AV159" s="144"/>
      <c r="AW159" s="144"/>
      <c r="AX159" s="144"/>
      <c r="AY159" s="148"/>
      <c r="BA159" s="110">
        <f>SUM(AL159+AN159+AO159+AP159+AQ159+AR159-AT159-AU159-AV159-AW159-AX159-AY159)</f>
        <v>0</v>
      </c>
      <c r="BB159" s="149"/>
      <c r="BC159" s="126" t="str">
        <f t="shared" si="151"/>
        <v>CALENTADORES</v>
      </c>
      <c r="BD159" s="127">
        <f>+BS132</f>
        <v>0</v>
      </c>
      <c r="BF159" s="113"/>
      <c r="BG159" s="151"/>
      <c r="BH159" s="151"/>
      <c r="BI159" s="151"/>
      <c r="BJ159" s="152"/>
      <c r="BL159" s="153"/>
      <c r="BM159" s="151"/>
      <c r="BN159" s="151"/>
      <c r="BO159" s="151"/>
      <c r="BP159" s="151"/>
      <c r="BQ159" s="154"/>
      <c r="BS159" s="110">
        <f>SUM(BD159+BF159+BG159+BH159+BI159+BJ159-BL159-BM159-BN159-BO159-BP159-BQ159)</f>
        <v>0</v>
      </c>
      <c r="BT159" s="149"/>
      <c r="BU159" s="126" t="str">
        <f t="shared" si="152"/>
        <v>CALENTADORES</v>
      </c>
      <c r="BV159" s="127">
        <f>+CK132</f>
        <v>0</v>
      </c>
      <c r="BX159" s="119"/>
      <c r="BY159" s="156"/>
      <c r="BZ159" s="156"/>
      <c r="CA159" s="156"/>
      <c r="CB159" s="157"/>
      <c r="CD159" s="158"/>
      <c r="CE159" s="156"/>
      <c r="CF159" s="156"/>
      <c r="CG159" s="156"/>
      <c r="CH159" s="156"/>
      <c r="CI159" s="159"/>
      <c r="CK159" s="110">
        <f>SUM(BV159+BX159+BY159+BZ159+CA159+CB159-CD159-CE159-CF159-CG159-CH159-CI159)</f>
        <v>0</v>
      </c>
    </row>
    <row r="160" spans="1:89" x14ac:dyDescent="0.3">
      <c r="A160" s="126" t="str">
        <f>+A133</f>
        <v>VACAS CUCHILLO</v>
      </c>
      <c r="B160" s="127">
        <f>+Q133</f>
        <v>0</v>
      </c>
      <c r="D160" s="95"/>
      <c r="E160" s="129"/>
      <c r="F160" s="129"/>
      <c r="G160" s="129"/>
      <c r="H160" s="130"/>
      <c r="I160" s="131"/>
      <c r="J160" s="132"/>
      <c r="K160" s="129"/>
      <c r="L160" s="129"/>
      <c r="M160" s="129"/>
      <c r="N160" s="129"/>
      <c r="O160" s="133"/>
      <c r="Q160" s="134">
        <f>SUM(B160+D160+E160+F160+G160+H160-J160-K160-L160-M160-N160-O160)</f>
        <v>0</v>
      </c>
      <c r="R160" s="134"/>
      <c r="S160" s="126" t="str">
        <f>+S133</f>
        <v>VACAS CUCHILLO</v>
      </c>
      <c r="T160" s="135">
        <f>+AI133</f>
        <v>0</v>
      </c>
      <c r="V160" s="95"/>
      <c r="W160" s="137"/>
      <c r="X160" s="137"/>
      <c r="Y160" s="137"/>
      <c r="Z160" s="138"/>
      <c r="AB160" s="139"/>
      <c r="AC160" s="137"/>
      <c r="AD160" s="137"/>
      <c r="AE160" s="137"/>
      <c r="AF160" s="137"/>
      <c r="AG160" s="140"/>
      <c r="AI160" s="134">
        <f>SUM(T160+V160+W160+X160+Y160+Z160-AB160-AC160-AD160-AE160-AF160-AG160)</f>
        <v>0</v>
      </c>
      <c r="AK160" s="179">
        <f>AK133</f>
        <v>0</v>
      </c>
      <c r="AL160" s="142">
        <f>+BA133</f>
        <v>0</v>
      </c>
      <c r="AN160" s="95"/>
      <c r="AO160" s="144"/>
      <c r="AP160" s="144"/>
      <c r="AQ160" s="144"/>
      <c r="AR160" s="145"/>
      <c r="AS160" s="146"/>
      <c r="AT160" s="147"/>
      <c r="AU160" s="144"/>
      <c r="AV160" s="144"/>
      <c r="AW160" s="144"/>
      <c r="AX160" s="144"/>
      <c r="AY160" s="148"/>
      <c r="BA160" s="110">
        <f>SUM(AL160+AN160+AO160+AP160+AQ160+AR160-AT160-AU160-AV160-AW160-AX160-AY160)</f>
        <v>0</v>
      </c>
      <c r="BB160" s="149"/>
      <c r="BC160" s="126" t="str">
        <f t="shared" si="151"/>
        <v>VACAS CUCHILLO</v>
      </c>
      <c r="BD160" s="127">
        <f>+BS133</f>
        <v>0</v>
      </c>
      <c r="BF160" s="113"/>
      <c r="BG160" s="151"/>
      <c r="BH160" s="151"/>
      <c r="BI160" s="151"/>
      <c r="BJ160" s="152"/>
      <c r="BL160" s="153"/>
      <c r="BM160" s="151"/>
      <c r="BN160" s="151"/>
      <c r="BO160" s="151"/>
      <c r="BP160" s="151"/>
      <c r="BQ160" s="154"/>
      <c r="BS160" s="110">
        <f>SUM(BD160+BF160+BG160+BH160+BI160+BJ160-BL160-BM160-BN160-BO160-BP160-BQ160)</f>
        <v>0</v>
      </c>
      <c r="BT160" s="149"/>
      <c r="BU160" s="126" t="str">
        <f t="shared" si="152"/>
        <v>VACAS CUCHILLO</v>
      </c>
      <c r="BV160" s="127">
        <f>+CK133</f>
        <v>0</v>
      </c>
      <c r="BX160" s="119"/>
      <c r="BY160" s="156"/>
      <c r="BZ160" s="156"/>
      <c r="CA160" s="156"/>
      <c r="CB160" s="157"/>
      <c r="CD160" s="158"/>
      <c r="CE160" s="156"/>
      <c r="CF160" s="156"/>
      <c r="CG160" s="156"/>
      <c r="CH160" s="156"/>
      <c r="CI160" s="159"/>
      <c r="CK160" s="110">
        <f>SUM(BV160+BX160+BY160+BZ160+CA160+CB160-CD160-CE160-CF160-CG160-CH160-CI160)</f>
        <v>0</v>
      </c>
    </row>
    <row r="161" spans="1:89" ht="15" thickBot="1" x14ac:dyDescent="0.35">
      <c r="A161" s="126" t="str">
        <f>+A134</f>
        <v>NOVILLAS CUCHILLOS</v>
      </c>
      <c r="B161" s="127">
        <f>+Q134</f>
        <v>0</v>
      </c>
      <c r="D161" s="95"/>
      <c r="E161" s="180"/>
      <c r="F161" s="180"/>
      <c r="G161" s="180"/>
      <c r="H161" s="181"/>
      <c r="I161" s="131"/>
      <c r="J161" s="182"/>
      <c r="K161" s="183"/>
      <c r="L161" s="183"/>
      <c r="M161" s="183"/>
      <c r="N161" s="183"/>
      <c r="O161" s="184"/>
      <c r="Q161" s="134">
        <f>SUM(B161+D161+E161+F161+G161+H161-J161-K161-L161-M161-N161-O161)</f>
        <v>0</v>
      </c>
      <c r="R161" s="134"/>
      <c r="S161" s="126" t="str">
        <f>+S134</f>
        <v>NOVILLAS CUCHILLOS</v>
      </c>
      <c r="T161" s="135">
        <f>+AI134</f>
        <v>0</v>
      </c>
      <c r="V161" s="95"/>
      <c r="W161" s="185"/>
      <c r="X161" s="185"/>
      <c r="Y161" s="185"/>
      <c r="Z161" s="186"/>
      <c r="AB161" s="187"/>
      <c r="AC161" s="188"/>
      <c r="AD161" s="188"/>
      <c r="AE161" s="188"/>
      <c r="AF161" s="188"/>
      <c r="AG161" s="189"/>
      <c r="AI161" s="134">
        <f>SUM(T161+V161+W161+X161+Y161+Z161-AB161-AC161-AD161-AE161-AF161-AG161)</f>
        <v>0</v>
      </c>
      <c r="AK161" s="179">
        <f>AK134</f>
        <v>0</v>
      </c>
      <c r="AL161" s="142">
        <f>+BA134</f>
        <v>0</v>
      </c>
      <c r="AN161" s="95"/>
      <c r="AO161" s="190"/>
      <c r="AP161" s="190"/>
      <c r="AQ161" s="190"/>
      <c r="AR161" s="191"/>
      <c r="AS161" s="146"/>
      <c r="AT161" s="192"/>
      <c r="AU161" s="193"/>
      <c r="AV161" s="193"/>
      <c r="AW161" s="193"/>
      <c r="AX161" s="193"/>
      <c r="AY161" s="194"/>
      <c r="BA161" s="110">
        <f>SUM(AL161+AN161+AO161+AP161+AQ161+AR161-AT161-AU161-AV161-AW161-AX161-AY161)</f>
        <v>0</v>
      </c>
      <c r="BB161" s="149"/>
      <c r="BC161" s="126" t="str">
        <f t="shared" si="151"/>
        <v>NOVILLAS CUCHILLOS</v>
      </c>
      <c r="BD161" s="127">
        <f>+BS134</f>
        <v>0</v>
      </c>
      <c r="BF161" s="113"/>
      <c r="BG161" s="151"/>
      <c r="BH161" s="151"/>
      <c r="BI161" s="151"/>
      <c r="BJ161" s="152"/>
      <c r="BL161" s="153"/>
      <c r="BM161" s="151"/>
      <c r="BN161" s="151"/>
      <c r="BO161" s="151"/>
      <c r="BP161" s="151"/>
      <c r="BQ161" s="154"/>
      <c r="BS161" s="110">
        <f>SUM(BD161+BF161+BG161+BH161+BI161+BJ161-BL161-BM161-BN161-BO161-BP161-BQ161)</f>
        <v>0</v>
      </c>
      <c r="BT161" s="149"/>
      <c r="BU161" s="126" t="str">
        <f t="shared" si="152"/>
        <v>NOVILLAS CUCHILLOS</v>
      </c>
      <c r="BV161" s="127">
        <f>+CK134</f>
        <v>0</v>
      </c>
      <c r="BX161" s="119"/>
      <c r="BY161" s="156"/>
      <c r="BZ161" s="156"/>
      <c r="CA161" s="156"/>
      <c r="CB161" s="157"/>
      <c r="CD161" s="158"/>
      <c r="CE161" s="156"/>
      <c r="CF161" s="156"/>
      <c r="CG161" s="156"/>
      <c r="CH161" s="156"/>
      <c r="CI161" s="159"/>
      <c r="CK161" s="110">
        <f>SUM(BV161+BX161+BY161+BZ161+CA161+CB161-CD161-CE161-CF161-CG161-CH161-CI161)</f>
        <v>0</v>
      </c>
    </row>
    <row r="162" spans="1:89" ht="13.5" customHeight="1" x14ac:dyDescent="0.3">
      <c r="A162" s="195" t="s">
        <v>42</v>
      </c>
      <c r="B162" s="196">
        <f>SUM(B143:B161)</f>
        <v>400</v>
      </c>
      <c r="D162" s="197">
        <f>+D143+D144+D145+D146+D147+D148+D150+D151+D152+D153+D154+D155+D156+D158+D159+D160+D161</f>
        <v>0</v>
      </c>
      <c r="E162" s="197">
        <f>+E143+E144+E145+E146+E147+E148+E150+E151+E152+E153+E154+E155+E156+E158+E159+E160+E161</f>
        <v>0</v>
      </c>
      <c r="F162" s="197">
        <f>+F143+F144+F145+F146+F147+F148+F150+F151+F152+F153+F154+F155+F156+F158+F159+F160+F161</f>
        <v>0</v>
      </c>
      <c r="G162" s="197">
        <f>+G143+G144+G145+G146+G147+G148+G150+G151+G152+G153+G154+G155+G156+G158+G159+G160+G161</f>
        <v>0</v>
      </c>
      <c r="H162" s="197">
        <f>+H143+H144+H145+H146+H147+H148+H150+H151+H152+H153+H154+H155+H156+H158+H159+H160+H161</f>
        <v>0</v>
      </c>
      <c r="J162" s="198">
        <f t="shared" ref="J162:O162" si="179">+J143+J144+J145+J146+J147+J148+J150+J151+J152+J153+J154+J155+J156+J158+J159+J160+J161</f>
        <v>0</v>
      </c>
      <c r="K162" s="198">
        <f t="shared" si="179"/>
        <v>0</v>
      </c>
      <c r="L162" s="198">
        <f t="shared" si="179"/>
        <v>0</v>
      </c>
      <c r="M162" s="198">
        <f t="shared" si="179"/>
        <v>0</v>
      </c>
      <c r="N162" s="198">
        <f t="shared" si="179"/>
        <v>0</v>
      </c>
      <c r="O162" s="198">
        <f t="shared" si="179"/>
        <v>0</v>
      </c>
      <c r="Q162" s="134">
        <f>+SUM(B162:H162)-SUM(J162:O162)</f>
        <v>400</v>
      </c>
      <c r="R162" s="134">
        <f>SUM(R143:R161)</f>
        <v>1066</v>
      </c>
      <c r="S162" s="195" t="s">
        <v>42</v>
      </c>
      <c r="T162" s="196">
        <f>SUM(T143:T161)</f>
        <v>307</v>
      </c>
      <c r="V162" s="199">
        <f>+V143+V144+V145+V146+V147+V148+V150+V151+V152+V153+V154+V155+V156+V158+V159+V160+V161</f>
        <v>0</v>
      </c>
      <c r="W162" s="199">
        <f>+W143+W144+W145+W146+W147+W148+W150+W151+W152+W153+W154+W155+W156+W158+W159+W160+W161</f>
        <v>0</v>
      </c>
      <c r="X162" s="199">
        <f>+X143+X144+X145+X146+X147+X148+X150+X151+X152+X153+X154+X155+X156+X158+X159+X160+X161</f>
        <v>0</v>
      </c>
      <c r="Y162" s="199">
        <f>+Y143+Y144+Y145+Y146+Y147+Y148+Y150+Y151+Y152+Y153+Y154+Y155+Y156+Y158+Y159+Y160+Y161</f>
        <v>0</v>
      </c>
      <c r="Z162" s="199">
        <f>+Z143+Z144+Z145+Z146+Z147+Z148+Z150+Z151+Z152+Z153+Z154+Z155+Z156+Z158+Z159+Z160+Z161</f>
        <v>0</v>
      </c>
      <c r="AB162" s="200">
        <f t="shared" ref="AB162:AG162" si="180">+AB143+AB144+AB145+AB146+AB147+AB148+AB150+AB151+AB152+AB153+AB154+AB155+AB156+AB158+AB159+AB160+AB161</f>
        <v>0</v>
      </c>
      <c r="AC162" s="200">
        <f t="shared" si="180"/>
        <v>0</v>
      </c>
      <c r="AD162" s="200">
        <f t="shared" si="180"/>
        <v>0</v>
      </c>
      <c r="AE162" s="200">
        <f t="shared" si="180"/>
        <v>0</v>
      </c>
      <c r="AF162" s="200">
        <f t="shared" si="180"/>
        <v>0</v>
      </c>
      <c r="AG162" s="200">
        <f t="shared" si="180"/>
        <v>0</v>
      </c>
      <c r="AI162" s="134">
        <f>+SUM(T162:Z162)-SUM(AB162:AG162)</f>
        <v>307</v>
      </c>
      <c r="AK162" s="62" t="s">
        <v>42</v>
      </c>
      <c r="AL162" s="201">
        <f>SUM(AL143:AL161)</f>
        <v>28</v>
      </c>
      <c r="AN162" s="201">
        <f>+AN143+AN144+AN145+AN146+AN147+AN148+AN150+AN151+AN152+AN153+AN154+AN155+AN156+AN158+AN159+AN160+AN161</f>
        <v>0</v>
      </c>
      <c r="AO162" s="201">
        <f>+AO143+AO144+AO145+AO146+AO147+AO148+AO150+AO151+AO152+AO153+AO154+AO155+AO156+AO158+AO159+AO160+AO161</f>
        <v>0</v>
      </c>
      <c r="AP162" s="201">
        <f>+AP143+AP144+AP145+AP146+AP147+AP148+AP150+AP151+AP152+AP153+AP154+AP155+AP156+AP158+AP159+AP160+AP161</f>
        <v>0</v>
      </c>
      <c r="AQ162" s="201">
        <f>+AQ143+AQ144+AQ145+AQ146+AQ147+AQ148+AQ150+AQ151+AQ152+AQ153+AQ154+AQ155+AQ156+AQ158+AQ159+AQ160+AQ161</f>
        <v>0</v>
      </c>
      <c r="AR162" s="201">
        <f>+AR143+AR144+AR145+AR146+AR147+AR148+AR150+AR151+AR152+AR153+AR154+AR155+AR156+AR158+AR159+AR160+AR161</f>
        <v>0</v>
      </c>
      <c r="AT162" s="201">
        <f t="shared" ref="AT162:AY162" si="181">+AT143+AT144+AT145+AT146+AT147+AT148+AT150+AT151+AT152+AT153+AT154+AT155+AT156+AT158+AT159+AT160+AT161</f>
        <v>0</v>
      </c>
      <c r="AU162" s="201">
        <f t="shared" si="181"/>
        <v>0</v>
      </c>
      <c r="AV162" s="201">
        <f t="shared" si="181"/>
        <v>0</v>
      </c>
      <c r="AW162" s="201">
        <f t="shared" si="181"/>
        <v>0</v>
      </c>
      <c r="AX162" s="201">
        <f t="shared" si="181"/>
        <v>0</v>
      </c>
      <c r="AY162" s="201">
        <f t="shared" si="181"/>
        <v>0</v>
      </c>
      <c r="BA162" s="110">
        <f>+SUM(AL162:AR162)-SUM(AT162:AY162)</f>
        <v>28</v>
      </c>
      <c r="BB162" s="149"/>
      <c r="BC162" s="62" t="s">
        <v>42</v>
      </c>
      <c r="BD162" s="201">
        <f>SUM(BD143:BD161)</f>
        <v>275</v>
      </c>
      <c r="BF162" s="201">
        <f>+BF143+BF144+BF145+BF146+BF147+BF148+BF150+BF151+BF152+BF153+BF154+BF155+BF156+BF158+BF159+BF160+BF161</f>
        <v>0</v>
      </c>
      <c r="BG162" s="201">
        <f>+BG143+BG144+BG145+BG146+BG147+BG148+BG150+BG151+BG152+BG153+BG154+BG155+BG156+BG158+BG159+BG160+BG161</f>
        <v>0</v>
      </c>
      <c r="BH162" s="201">
        <f>+BH143+BH144+BH145+BH146+BH147+BH148+BH150+BH151+BH152+BH153+BH154+BH155+BH156+BH158+BH159+BH160+BH161</f>
        <v>0</v>
      </c>
      <c r="BI162" s="201">
        <f>+BI143+BI144+BI145+BI146+BI147+BI148+BI150+BI151+BI152+BI153+BI154+BI155+BI156+BI158+BI159+BI160+BI161</f>
        <v>0</v>
      </c>
      <c r="BJ162" s="201">
        <f>+BJ143+BJ144+BJ145+BJ146+BJ147+BJ148+BJ150+BJ151+BJ152+BJ153+BJ154+BJ155+BJ156+BJ158+BJ159+BJ160+BJ161</f>
        <v>0</v>
      </c>
      <c r="BL162" s="201">
        <f t="shared" ref="BL162:BQ162" si="182">+BL143+BL144+BL145+BL146+BL147+BL148+BL150+BL151+BL152+BL153+BL154+BL155+BL156+BL158+BL159+BL160+BL161</f>
        <v>0</v>
      </c>
      <c r="BM162" s="201">
        <f t="shared" si="182"/>
        <v>0</v>
      </c>
      <c r="BN162" s="201">
        <f t="shared" si="182"/>
        <v>0</v>
      </c>
      <c r="BO162" s="201">
        <f t="shared" si="182"/>
        <v>0</v>
      </c>
      <c r="BP162" s="201">
        <f t="shared" si="182"/>
        <v>0</v>
      </c>
      <c r="BQ162" s="201">
        <f t="shared" si="182"/>
        <v>0</v>
      </c>
      <c r="BS162" s="110">
        <f>+SUM(BD162:BJ162)-SUM(BL162:BQ162)</f>
        <v>275</v>
      </c>
      <c r="BT162" s="149"/>
      <c r="BU162" s="62" t="s">
        <v>42</v>
      </c>
      <c r="BV162" s="201">
        <f>SUM(BV143:BV161)</f>
        <v>178</v>
      </c>
      <c r="BX162" s="201">
        <f>+BX143+BX144+BX145+BX146+BX147+BX148+BX150+BX151+BX152+BX153+BX154+BX155+BX156+BX158+BX159+BX160+BX161</f>
        <v>0</v>
      </c>
      <c r="BY162" s="201">
        <f>+BY143+BY144+BY145+BY146+BY147+BY148+BY150+BY151+BY152+BY153+BY154+BY155+BY156+BY158+BY159+BY160+BY161</f>
        <v>0</v>
      </c>
      <c r="BZ162" s="201">
        <f>+BZ143+BZ144+BZ145+BZ146+BZ147+BZ148+BZ150+BZ151+BZ152+BZ153+BZ154+BZ155+BZ156+BZ158+BZ159+BZ160+BZ161</f>
        <v>0</v>
      </c>
      <c r="CA162" s="201">
        <f>+CA143+CA144+CA145+CA146+CA147+CA148+CA150+CA151+CA152+CA153+CA154+CA155+CA156+CA158+CA159+CA160+CA161</f>
        <v>0</v>
      </c>
      <c r="CB162" s="201">
        <f>+CB143+CB144+CB145+CB146+CB147+CB148+CB150+CB151+CB152+CB153+CB154+CB155+CB156+CB158+CB159+CB160+CB161</f>
        <v>0</v>
      </c>
      <c r="CD162" s="201">
        <f t="shared" ref="CD162:CI162" si="183">+CD143+CD144+CD145+CD146+CD147+CD148+CD150+CD151+CD152+CD153+CD154+CD155+CD156+CD158+CD159+CD160+CD161</f>
        <v>0</v>
      </c>
      <c r="CE162" s="201">
        <f t="shared" si="183"/>
        <v>0</v>
      </c>
      <c r="CF162" s="201">
        <f t="shared" si="183"/>
        <v>0</v>
      </c>
      <c r="CG162" s="201">
        <f t="shared" si="183"/>
        <v>0</v>
      </c>
      <c r="CH162" s="201">
        <f t="shared" si="183"/>
        <v>0</v>
      </c>
      <c r="CI162" s="201">
        <f t="shared" si="183"/>
        <v>0</v>
      </c>
      <c r="CK162" s="110">
        <f>+SUM(BV162:CB162)-SUM(CD162:CI162)</f>
        <v>178</v>
      </c>
    </row>
    <row r="163" spans="1:89" s="13" customFormat="1" ht="15.6" x14ac:dyDescent="0.3">
      <c r="A163" s="12"/>
      <c r="Q163" s="14">
        <f>+Q162+BS162+CK162+2</f>
        <v>855</v>
      </c>
      <c r="R163" s="212">
        <f>+Q163-R162</f>
        <v>-211</v>
      </c>
      <c r="S163" s="12"/>
      <c r="AI163" s="14" t="e">
        <f>#REF!-AI162</f>
        <v>#REF!</v>
      </c>
      <c r="AK163" s="15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7">
        <f>BB162-BA162</f>
        <v>-28</v>
      </c>
      <c r="BB163" s="14"/>
      <c r="BC163" s="15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7">
        <f>BT162-BS162</f>
        <v>-275</v>
      </c>
      <c r="BT163" s="14"/>
      <c r="BU163" s="15"/>
      <c r="BV163" s="16"/>
      <c r="BW163" s="16"/>
      <c r="BX163" s="16"/>
      <c r="BY163" s="16"/>
      <c r="BZ163" s="16"/>
      <c r="CA163" s="16"/>
      <c r="CB163" s="16"/>
      <c r="CC163" s="16"/>
      <c r="CD163" s="16"/>
      <c r="CE163" s="16"/>
      <c r="CF163" s="16"/>
      <c r="CG163" s="16"/>
      <c r="CH163" s="16"/>
      <c r="CI163" s="16"/>
      <c r="CJ163" s="16"/>
      <c r="CK163" s="17">
        <f>CL162-CK162</f>
        <v>-178</v>
      </c>
    </row>
    <row r="164" spans="1:89" s="203" customFormat="1" ht="15.6" x14ac:dyDescent="0.3">
      <c r="A164" s="202" t="str">
        <f>+A137</f>
        <v>finca 1</v>
      </c>
      <c r="S164" s="202" t="str">
        <f>+S137</f>
        <v>finca 2</v>
      </c>
      <c r="AK164" s="204" t="str">
        <f>+AK137</f>
        <v>bestias</v>
      </c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C164" s="204" t="str">
        <f>+BC137</f>
        <v>finca 3</v>
      </c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U164" s="204" t="str">
        <f>+BU137</f>
        <v>finca 4</v>
      </c>
      <c r="BV164" s="26"/>
      <c r="BW164" s="26"/>
      <c r="BX164" s="26"/>
      <c r="BY164" s="26"/>
      <c r="BZ164" s="26"/>
      <c r="CA164" s="26"/>
      <c r="CB164" s="26"/>
      <c r="CC164" s="26"/>
      <c r="CD164" s="26"/>
      <c r="CE164" s="26"/>
      <c r="CF164" s="26"/>
      <c r="CG164" s="26"/>
      <c r="CH164" s="26"/>
      <c r="CI164" s="26"/>
      <c r="CJ164" s="26"/>
      <c r="CK164" s="26"/>
    </row>
    <row r="165" spans="1:89" s="206" customFormat="1" ht="18" thickBot="1" x14ac:dyDescent="0.35">
      <c r="A165" s="18">
        <f>+A138+1</f>
        <v>43472</v>
      </c>
      <c r="B165" s="205"/>
      <c r="C165" s="205"/>
      <c r="D165" s="205"/>
      <c r="S165" s="207">
        <f>+S139+1</f>
        <v>43472</v>
      </c>
      <c r="T165" s="205"/>
      <c r="U165" s="205"/>
      <c r="V165" s="205"/>
      <c r="AK165" s="208">
        <f>+AK139+1</f>
        <v>43472</v>
      </c>
      <c r="AL165" s="209"/>
      <c r="AM165" s="209"/>
      <c r="AN165" s="209"/>
      <c r="AO165" s="210"/>
      <c r="AP165" s="210"/>
      <c r="AQ165" s="210"/>
      <c r="AR165" s="210"/>
      <c r="AS165" s="210"/>
      <c r="AT165" s="210"/>
      <c r="AU165" s="210"/>
      <c r="AV165" s="210"/>
      <c r="AW165" s="210"/>
      <c r="AX165" s="210"/>
      <c r="AY165" s="210"/>
      <c r="AZ165" s="210"/>
      <c r="BA165" s="210"/>
      <c r="BC165" s="208">
        <f>+BC139+1</f>
        <v>43472</v>
      </c>
      <c r="BD165" s="209"/>
      <c r="BE165" s="209"/>
      <c r="BF165" s="209"/>
      <c r="BG165" s="210"/>
      <c r="BH165" s="210"/>
      <c r="BI165" s="210"/>
      <c r="BJ165" s="210"/>
      <c r="BK165" s="210"/>
      <c r="BL165" s="210"/>
      <c r="BM165" s="210"/>
      <c r="BN165" s="210"/>
      <c r="BO165" s="210"/>
      <c r="BP165" s="210"/>
      <c r="BQ165" s="210"/>
      <c r="BR165" s="210"/>
      <c r="BS165" s="210"/>
      <c r="BU165" s="208">
        <f>+BU139+1</f>
        <v>43472</v>
      </c>
      <c r="BV165" s="209"/>
      <c r="BW165" s="209"/>
      <c r="BX165" s="209"/>
      <c r="BY165" s="210"/>
      <c r="BZ165" s="210"/>
      <c r="CA165" s="210"/>
      <c r="CB165" s="210"/>
      <c r="CC165" s="210"/>
      <c r="CD165" s="210"/>
      <c r="CE165" s="210"/>
      <c r="CF165" s="210"/>
      <c r="CG165" s="210"/>
      <c r="CH165" s="210"/>
      <c r="CI165" s="210"/>
      <c r="CJ165" s="210"/>
      <c r="CK165" s="210"/>
    </row>
    <row r="166" spans="1:89" ht="18" thickBot="1" x14ac:dyDescent="0.35">
      <c r="A166" s="27">
        <f>+A165</f>
        <v>43472</v>
      </c>
      <c r="D166" s="28" t="s">
        <v>5</v>
      </c>
      <c r="E166" s="29"/>
      <c r="F166" s="29"/>
      <c r="G166" s="29"/>
      <c r="H166" s="30"/>
      <c r="I166" s="21"/>
      <c r="J166" s="31" t="s">
        <v>6</v>
      </c>
      <c r="K166" s="32"/>
      <c r="L166" s="32"/>
      <c r="M166" s="32"/>
      <c r="N166" s="32"/>
      <c r="O166" s="33"/>
      <c r="S166" s="27">
        <f>+S165</f>
        <v>43472</v>
      </c>
      <c r="V166" s="34" t="s">
        <v>5</v>
      </c>
      <c r="W166" s="35"/>
      <c r="X166" s="35"/>
      <c r="Y166" s="35"/>
      <c r="Z166" s="36"/>
      <c r="AA166" s="23"/>
      <c r="AB166" s="37" t="s">
        <v>6</v>
      </c>
      <c r="AC166" s="38"/>
      <c r="AD166" s="38"/>
      <c r="AE166" s="38"/>
      <c r="AF166" s="38"/>
      <c r="AG166" s="39"/>
      <c r="AK166" s="40">
        <f>+AK165</f>
        <v>43472</v>
      </c>
      <c r="AN166" s="41" t="s">
        <v>5</v>
      </c>
      <c r="AO166" s="42"/>
      <c r="AP166" s="42"/>
      <c r="AQ166" s="42"/>
      <c r="AR166" s="43"/>
      <c r="AT166" s="44" t="s">
        <v>6</v>
      </c>
      <c r="AU166" s="45"/>
      <c r="AV166" s="45"/>
      <c r="AW166" s="45"/>
      <c r="AX166" s="45"/>
      <c r="AY166" s="46"/>
      <c r="BC166" s="40">
        <f>+BC165</f>
        <v>43472</v>
      </c>
      <c r="BF166" s="41" t="s">
        <v>5</v>
      </c>
      <c r="BG166" s="42"/>
      <c r="BH166" s="42"/>
      <c r="BI166" s="42"/>
      <c r="BJ166" s="43"/>
      <c r="BL166" s="44" t="s">
        <v>6</v>
      </c>
      <c r="BM166" s="45"/>
      <c r="BN166" s="45"/>
      <c r="BO166" s="45"/>
      <c r="BP166" s="45"/>
      <c r="BQ166" s="46"/>
      <c r="BU166" s="40">
        <f>+BU165</f>
        <v>43472</v>
      </c>
      <c r="BX166" s="41" t="s">
        <v>5</v>
      </c>
      <c r="BY166" s="42"/>
      <c r="BZ166" s="42"/>
      <c r="CA166" s="42"/>
      <c r="CB166" s="43"/>
      <c r="CD166" s="44" t="s">
        <v>6</v>
      </c>
      <c r="CE166" s="45"/>
      <c r="CF166" s="45"/>
      <c r="CG166" s="45"/>
      <c r="CH166" s="45"/>
      <c r="CI166" s="46"/>
    </row>
    <row r="167" spans="1:89" ht="12.75" customHeight="1" x14ac:dyDescent="0.3">
      <c r="A167" s="47" t="s">
        <v>7</v>
      </c>
      <c r="B167" s="48" t="s">
        <v>8</v>
      </c>
      <c r="D167" s="49" t="s">
        <v>9</v>
      </c>
      <c r="E167" s="50" t="s">
        <v>10</v>
      </c>
      <c r="F167" s="50" t="s">
        <v>11</v>
      </c>
      <c r="G167" s="50" t="s">
        <v>12</v>
      </c>
      <c r="H167" s="51" t="s">
        <v>13</v>
      </c>
      <c r="I167" s="21"/>
      <c r="J167" s="52" t="s">
        <v>14</v>
      </c>
      <c r="K167" s="53" t="s">
        <v>15</v>
      </c>
      <c r="L167" s="53" t="s">
        <v>16</v>
      </c>
      <c r="M167" s="53" t="s">
        <v>10</v>
      </c>
      <c r="N167" s="53" t="s">
        <v>12</v>
      </c>
      <c r="O167" s="54" t="s">
        <v>13</v>
      </c>
      <c r="Q167" s="55" t="s">
        <v>17</v>
      </c>
      <c r="S167" s="47" t="s">
        <v>7</v>
      </c>
      <c r="T167" s="48" t="s">
        <v>8</v>
      </c>
      <c r="V167" s="56" t="s">
        <v>9</v>
      </c>
      <c r="W167" s="57" t="s">
        <v>10</v>
      </c>
      <c r="X167" s="57" t="s">
        <v>11</v>
      </c>
      <c r="Y167" s="57" t="s">
        <v>12</v>
      </c>
      <c r="Z167" s="58" t="s">
        <v>13</v>
      </c>
      <c r="AA167" s="23"/>
      <c r="AB167" s="59" t="s">
        <v>14</v>
      </c>
      <c r="AC167" s="60" t="s">
        <v>15</v>
      </c>
      <c r="AD167" s="60" t="s">
        <v>16</v>
      </c>
      <c r="AE167" s="60" t="s">
        <v>10</v>
      </c>
      <c r="AF167" s="60" t="s">
        <v>12</v>
      </c>
      <c r="AG167" s="61" t="s">
        <v>13</v>
      </c>
      <c r="AI167" s="55" t="s">
        <v>17</v>
      </c>
      <c r="AK167" s="62" t="s">
        <v>7</v>
      </c>
      <c r="AL167" s="63" t="s">
        <v>8</v>
      </c>
      <c r="AN167" s="64" t="s">
        <v>9</v>
      </c>
      <c r="AO167" s="65" t="s">
        <v>10</v>
      </c>
      <c r="AP167" s="65" t="s">
        <v>11</v>
      </c>
      <c r="AQ167" s="65" t="s">
        <v>12</v>
      </c>
      <c r="AR167" s="66" t="s">
        <v>13</v>
      </c>
      <c r="AT167" s="67" t="s">
        <v>14</v>
      </c>
      <c r="AU167" s="68" t="s">
        <v>15</v>
      </c>
      <c r="AV167" s="68" t="s">
        <v>16</v>
      </c>
      <c r="AW167" s="68" t="s">
        <v>10</v>
      </c>
      <c r="AX167" s="68" t="s">
        <v>12</v>
      </c>
      <c r="AY167" s="69" t="s">
        <v>13</v>
      </c>
      <c r="BA167" s="70" t="s">
        <v>17</v>
      </c>
      <c r="BB167" s="71"/>
      <c r="BC167" s="47" t="s">
        <v>7</v>
      </c>
      <c r="BD167" s="48" t="s">
        <v>8</v>
      </c>
      <c r="BF167" s="64" t="s">
        <v>9</v>
      </c>
      <c r="BG167" s="65" t="s">
        <v>10</v>
      </c>
      <c r="BH167" s="65" t="s">
        <v>11</v>
      </c>
      <c r="BI167" s="65" t="s">
        <v>12</v>
      </c>
      <c r="BJ167" s="66" t="s">
        <v>13</v>
      </c>
      <c r="BL167" s="67" t="s">
        <v>14</v>
      </c>
      <c r="BM167" s="68" t="s">
        <v>15</v>
      </c>
      <c r="BN167" s="68" t="s">
        <v>16</v>
      </c>
      <c r="BO167" s="68" t="s">
        <v>10</v>
      </c>
      <c r="BP167" s="68" t="s">
        <v>12</v>
      </c>
      <c r="BQ167" s="69" t="s">
        <v>13</v>
      </c>
      <c r="BS167" s="70" t="s">
        <v>17</v>
      </c>
      <c r="BT167" s="71"/>
      <c r="BU167" s="47" t="s">
        <v>7</v>
      </c>
      <c r="BV167" s="48" t="s">
        <v>8</v>
      </c>
      <c r="BX167" s="64" t="s">
        <v>9</v>
      </c>
      <c r="BY167" s="65" t="s">
        <v>10</v>
      </c>
      <c r="BZ167" s="65" t="s">
        <v>11</v>
      </c>
      <c r="CA167" s="65" t="s">
        <v>12</v>
      </c>
      <c r="CB167" s="66" t="s">
        <v>13</v>
      </c>
      <c r="CD167" s="67" t="s">
        <v>14</v>
      </c>
      <c r="CE167" s="68" t="s">
        <v>15</v>
      </c>
      <c r="CF167" s="68" t="s">
        <v>16</v>
      </c>
      <c r="CG167" s="68" t="s">
        <v>10</v>
      </c>
      <c r="CH167" s="68" t="s">
        <v>12</v>
      </c>
      <c r="CI167" s="69" t="s">
        <v>13</v>
      </c>
      <c r="CK167" s="70" t="s">
        <v>17</v>
      </c>
    </row>
    <row r="168" spans="1:89" x14ac:dyDescent="0.3">
      <c r="A168" s="72"/>
      <c r="B168" s="73"/>
      <c r="D168" s="74"/>
      <c r="E168" s="75"/>
      <c r="F168" s="75"/>
      <c r="G168" s="75"/>
      <c r="H168" s="76"/>
      <c r="I168" s="21"/>
      <c r="J168" s="77"/>
      <c r="K168" s="78"/>
      <c r="L168" s="78"/>
      <c r="M168" s="78"/>
      <c r="N168" s="78"/>
      <c r="O168" s="79"/>
      <c r="Q168" s="55"/>
      <c r="S168" s="72"/>
      <c r="T168" s="73"/>
      <c r="V168" s="80"/>
      <c r="W168" s="81"/>
      <c r="X168" s="81"/>
      <c r="Y168" s="81"/>
      <c r="Z168" s="82"/>
      <c r="AA168" s="23"/>
      <c r="AB168" s="83"/>
      <c r="AC168" s="84"/>
      <c r="AD168" s="84"/>
      <c r="AE168" s="84"/>
      <c r="AF168" s="84"/>
      <c r="AG168" s="85"/>
      <c r="AI168" s="55"/>
      <c r="AK168" s="86"/>
      <c r="AL168" s="87"/>
      <c r="AN168" s="88"/>
      <c r="AO168" s="89"/>
      <c r="AP168" s="89"/>
      <c r="AQ168" s="89"/>
      <c r="AR168" s="90"/>
      <c r="AT168" s="91"/>
      <c r="AU168" s="89"/>
      <c r="AV168" s="89"/>
      <c r="AW168" s="89"/>
      <c r="AX168" s="89"/>
      <c r="AY168" s="92"/>
      <c r="BA168" s="70"/>
      <c r="BB168" s="71"/>
      <c r="BC168" s="72"/>
      <c r="BD168" s="73"/>
      <c r="BF168" s="88"/>
      <c r="BG168" s="89"/>
      <c r="BH168" s="89"/>
      <c r="BI168" s="89"/>
      <c r="BJ168" s="90"/>
      <c r="BL168" s="91"/>
      <c r="BM168" s="89"/>
      <c r="BN168" s="89"/>
      <c r="BO168" s="89"/>
      <c r="BP168" s="89"/>
      <c r="BQ168" s="92"/>
      <c r="BS168" s="70"/>
      <c r="BT168" s="71"/>
      <c r="BU168" s="72"/>
      <c r="BV168" s="73"/>
      <c r="BX168" s="88"/>
      <c r="BY168" s="89"/>
      <c r="BZ168" s="89"/>
      <c r="CA168" s="89"/>
      <c r="CB168" s="90"/>
      <c r="CD168" s="91"/>
      <c r="CE168" s="89"/>
      <c r="CF168" s="89"/>
      <c r="CG168" s="89"/>
      <c r="CH168" s="89"/>
      <c r="CI168" s="92"/>
      <c r="CK168" s="70"/>
    </row>
    <row r="169" spans="1:89" s="125" customFormat="1" x14ac:dyDescent="0.3">
      <c r="A169" s="93" t="s">
        <v>19</v>
      </c>
      <c r="B169" s="94"/>
      <c r="C169"/>
      <c r="D169" s="95"/>
      <c r="E169" s="96"/>
      <c r="F169" s="96"/>
      <c r="G169" s="96"/>
      <c r="H169" s="97"/>
      <c r="I169"/>
      <c r="J169" s="98"/>
      <c r="K169" s="99"/>
      <c r="L169" s="99"/>
      <c r="M169" s="99"/>
      <c r="N169" s="99"/>
      <c r="O169" s="100"/>
      <c r="P169"/>
      <c r="Q169" s="101"/>
      <c r="R169"/>
      <c r="S169" s="93" t="s">
        <v>19</v>
      </c>
      <c r="T169" s="94"/>
      <c r="U169"/>
      <c r="V169" s="95"/>
      <c r="W169" s="96"/>
      <c r="X169" s="96"/>
      <c r="Y169" s="96"/>
      <c r="Z169" s="97"/>
      <c r="AA169"/>
      <c r="AB169" s="98"/>
      <c r="AC169" s="99"/>
      <c r="AD169" s="99"/>
      <c r="AE169" s="99"/>
      <c r="AF169" s="99"/>
      <c r="AG169" s="100"/>
      <c r="AH169"/>
      <c r="AI169" s="101"/>
      <c r="AJ169"/>
      <c r="AK169" s="102" t="s">
        <v>20</v>
      </c>
      <c r="AL169" s="103"/>
      <c r="AM169" s="26"/>
      <c r="AN169" s="104"/>
      <c r="AO169" s="105"/>
      <c r="AP169" s="105"/>
      <c r="AQ169" s="105"/>
      <c r="AR169" s="106"/>
      <c r="AS169" s="107"/>
      <c r="AT169" s="108"/>
      <c r="AU169" s="105"/>
      <c r="AV169" s="105"/>
      <c r="AW169" s="105"/>
      <c r="AX169" s="105"/>
      <c r="AY169" s="109"/>
      <c r="AZ169" s="26"/>
      <c r="BA169" s="110"/>
      <c r="BB169" s="111"/>
      <c r="BC169" s="93" t="str">
        <f t="shared" ref="BC169:BC188" si="184">BC142</f>
        <v>GAN.CRIANZA</v>
      </c>
      <c r="BD169" s="94"/>
      <c r="BE169" s="112"/>
      <c r="BF169" s="113"/>
      <c r="BG169" s="114"/>
      <c r="BH169" s="114"/>
      <c r="BI169" s="114"/>
      <c r="BJ169" s="115"/>
      <c r="BK169" s="112"/>
      <c r="BL169" s="116"/>
      <c r="BM169" s="114"/>
      <c r="BN169" s="114"/>
      <c r="BO169" s="114"/>
      <c r="BP169" s="114"/>
      <c r="BQ169" s="117"/>
      <c r="BR169" s="26"/>
      <c r="BS169" s="118"/>
      <c r="BT169" s="111"/>
      <c r="BU169" s="93" t="str">
        <f t="shared" ref="BU169:BU188" si="185">BU142</f>
        <v>GAN.CRIANZA</v>
      </c>
      <c r="BV169" s="94"/>
      <c r="BW169" s="112"/>
      <c r="BX169" s="119"/>
      <c r="BY169" s="120"/>
      <c r="BZ169" s="120"/>
      <c r="CA169" s="120"/>
      <c r="CB169" s="121"/>
      <c r="CC169" s="112"/>
      <c r="CD169" s="122"/>
      <c r="CE169" s="120"/>
      <c r="CF169" s="120"/>
      <c r="CG169" s="120"/>
      <c r="CH169" s="120"/>
      <c r="CI169" s="123"/>
      <c r="CJ169" s="26"/>
      <c r="CK169" s="124"/>
    </row>
    <row r="170" spans="1:89" x14ac:dyDescent="0.3">
      <c r="A170" s="126" t="str">
        <f t="shared" ref="A170:A175" si="186">+A143</f>
        <v xml:space="preserve">BECERRAS </v>
      </c>
      <c r="B170" s="127">
        <f t="shared" ref="B170:B175" si="187">+Q143</f>
        <v>0</v>
      </c>
      <c r="D170" s="128"/>
      <c r="E170" s="129"/>
      <c r="F170" s="129"/>
      <c r="G170" s="129"/>
      <c r="H170" s="130"/>
      <c r="I170" s="131"/>
      <c r="J170" s="132"/>
      <c r="K170" s="129"/>
      <c r="L170" s="129"/>
      <c r="M170" s="129"/>
      <c r="N170" s="129"/>
      <c r="O170" s="133"/>
      <c r="Q170" s="134">
        <f t="shared" ref="Q170:Q175" si="188">SUM(B170+D170+E170+F170+G170+H170-J170-K170-L170-M170-N170-O170)</f>
        <v>0</v>
      </c>
      <c r="S170" s="126" t="str">
        <f t="shared" ref="S170:S175" si="189">+S143</f>
        <v xml:space="preserve">BECERRAS </v>
      </c>
      <c r="T170" s="135">
        <f t="shared" ref="T170:T175" si="190">+AI143</f>
        <v>69</v>
      </c>
      <c r="V170" s="136"/>
      <c r="W170" s="137"/>
      <c r="X170" s="137"/>
      <c r="Y170" s="137"/>
      <c r="Z170" s="138"/>
      <c r="AB170" s="139"/>
      <c r="AC170" s="137"/>
      <c r="AD170" s="137"/>
      <c r="AE170" s="137"/>
      <c r="AF170" s="137"/>
      <c r="AG170" s="140"/>
      <c r="AI170" s="134">
        <f t="shared" ref="AI170:AI175" si="191">SUM(T170+V170+W170+X170+Y170+Z170-AB170-AC170-AD170-AE170-AF170-AG170)</f>
        <v>69</v>
      </c>
      <c r="AK170" s="141" t="str">
        <f t="shared" ref="AK170:AK175" si="192">AK143</f>
        <v>POTRO HEMBRA</v>
      </c>
      <c r="AL170" s="142">
        <f t="shared" ref="AL170:AL175" si="193">+BA143</f>
        <v>4</v>
      </c>
      <c r="AN170" s="143"/>
      <c r="AO170" s="144"/>
      <c r="AP170" s="144"/>
      <c r="AQ170" s="144"/>
      <c r="AR170" s="145"/>
      <c r="AS170" s="146"/>
      <c r="AT170" s="147"/>
      <c r="AU170" s="144"/>
      <c r="AV170" s="144"/>
      <c r="AW170" s="144"/>
      <c r="AX170" s="144"/>
      <c r="AY170" s="148"/>
      <c r="BA170" s="110">
        <f t="shared" ref="BA170:BA175" si="194">SUM(AL170+AN170+AO170+AP170+AQ170+AR170-AT170-AU170-AV170-AW170-AX170-AY170)</f>
        <v>4</v>
      </c>
      <c r="BB170" s="149"/>
      <c r="BC170" s="126" t="str">
        <f t="shared" si="184"/>
        <v xml:space="preserve">BECERRAS </v>
      </c>
      <c r="BD170" s="127">
        <f t="shared" ref="BD170:BD175" si="195">+BS143</f>
        <v>0</v>
      </c>
      <c r="BF170" s="150"/>
      <c r="BG170" s="151"/>
      <c r="BH170" s="151"/>
      <c r="BI170" s="151"/>
      <c r="BJ170" s="152"/>
      <c r="BL170" s="153"/>
      <c r="BM170" s="151"/>
      <c r="BN170" s="151"/>
      <c r="BO170" s="151"/>
      <c r="BP170" s="151"/>
      <c r="BQ170" s="154"/>
      <c r="BS170" s="110">
        <f t="shared" ref="BS170:BS175" si="196">SUM(BD170+BF170+BG170+BH170+BI170+BJ170-BL170-BM170-BN170-BO170-BP170-BQ170)</f>
        <v>0</v>
      </c>
      <c r="BT170" s="149"/>
      <c r="BU170" s="126" t="str">
        <f t="shared" si="185"/>
        <v xml:space="preserve">BECERRAS </v>
      </c>
      <c r="BV170" s="127">
        <f t="shared" ref="BV170:BV175" si="197">+CK143</f>
        <v>0</v>
      </c>
      <c r="BX170" s="155"/>
      <c r="BY170" s="156"/>
      <c r="BZ170" s="156"/>
      <c r="CA170" s="156"/>
      <c r="CB170" s="157"/>
      <c r="CD170" s="158"/>
      <c r="CE170" s="156"/>
      <c r="CF170" s="156"/>
      <c r="CG170" s="156"/>
      <c r="CH170" s="156"/>
      <c r="CI170" s="159"/>
      <c r="CK170" s="110">
        <f t="shared" ref="CK170:CK175" si="198">SUM(BV170+BX170+BY170+BZ170+CA170+CB170-CD170-CE170-CF170-CG170-CH170-CI170)</f>
        <v>0</v>
      </c>
    </row>
    <row r="171" spans="1:89" x14ac:dyDescent="0.3">
      <c r="A171" s="126" t="str">
        <f t="shared" si="186"/>
        <v>BECERROS</v>
      </c>
      <c r="B171" s="127">
        <f t="shared" si="187"/>
        <v>0</v>
      </c>
      <c r="D171" s="128"/>
      <c r="E171" s="129"/>
      <c r="F171" s="129"/>
      <c r="G171" s="129"/>
      <c r="H171" s="130"/>
      <c r="I171" s="131"/>
      <c r="J171" s="132"/>
      <c r="K171" s="129"/>
      <c r="L171" s="129"/>
      <c r="M171" s="129"/>
      <c r="N171" s="129"/>
      <c r="O171" s="133"/>
      <c r="Q171" s="134">
        <f t="shared" si="188"/>
        <v>0</v>
      </c>
      <c r="S171" s="126" t="str">
        <f t="shared" si="189"/>
        <v>BECERROS</v>
      </c>
      <c r="T171" s="135">
        <f t="shared" si="190"/>
        <v>59</v>
      </c>
      <c r="V171" s="136"/>
      <c r="W171" s="137"/>
      <c r="X171" s="137"/>
      <c r="Y171" s="137"/>
      <c r="Z171" s="138"/>
      <c r="AB171" s="139"/>
      <c r="AC171" s="137"/>
      <c r="AD171" s="137"/>
      <c r="AE171" s="137"/>
      <c r="AF171" s="137"/>
      <c r="AG171" s="140"/>
      <c r="AI171" s="134">
        <f t="shared" si="191"/>
        <v>59</v>
      </c>
      <c r="AK171" s="141" t="str">
        <f t="shared" si="192"/>
        <v>POTRO MACHO</v>
      </c>
      <c r="AL171" s="142">
        <f t="shared" si="193"/>
        <v>6</v>
      </c>
      <c r="AN171" s="143"/>
      <c r="AO171" s="144"/>
      <c r="AP171" s="144"/>
      <c r="AQ171" s="144"/>
      <c r="AR171" s="145"/>
      <c r="AS171" s="146"/>
      <c r="AT171" s="147"/>
      <c r="AU171" s="144"/>
      <c r="AV171" s="144"/>
      <c r="AW171" s="144"/>
      <c r="AX171" s="144"/>
      <c r="AY171" s="148"/>
      <c r="BA171" s="110">
        <f t="shared" si="194"/>
        <v>6</v>
      </c>
      <c r="BB171" s="149"/>
      <c r="BC171" s="126" t="str">
        <f t="shared" si="184"/>
        <v>BECERROS</v>
      </c>
      <c r="BD171" s="127">
        <f t="shared" si="195"/>
        <v>0</v>
      </c>
      <c r="BF171" s="150"/>
      <c r="BG171" s="151"/>
      <c r="BH171" s="151"/>
      <c r="BI171" s="151"/>
      <c r="BJ171" s="152"/>
      <c r="BL171" s="153"/>
      <c r="BM171" s="151"/>
      <c r="BN171" s="151"/>
      <c r="BO171" s="151"/>
      <c r="BP171" s="151"/>
      <c r="BQ171" s="154"/>
      <c r="BS171" s="110">
        <f t="shared" si="196"/>
        <v>0</v>
      </c>
      <c r="BT171" s="149"/>
      <c r="BU171" s="126" t="str">
        <f t="shared" si="185"/>
        <v>BECERROS</v>
      </c>
      <c r="BV171" s="127">
        <f t="shared" si="197"/>
        <v>0</v>
      </c>
      <c r="BX171" s="155"/>
      <c r="BY171" s="156"/>
      <c r="BZ171" s="156"/>
      <c r="CA171" s="156"/>
      <c r="CB171" s="157"/>
      <c r="CD171" s="158"/>
      <c r="CE171" s="156"/>
      <c r="CF171" s="156"/>
      <c r="CG171" s="156"/>
      <c r="CH171" s="156"/>
      <c r="CI171" s="159"/>
      <c r="CK171" s="110">
        <f t="shared" si="198"/>
        <v>0</v>
      </c>
    </row>
    <row r="172" spans="1:89" x14ac:dyDescent="0.3">
      <c r="A172" s="126" t="str">
        <f t="shared" si="186"/>
        <v>MAUTAS</v>
      </c>
      <c r="B172" s="127">
        <f t="shared" si="187"/>
        <v>54</v>
      </c>
      <c r="D172" s="95"/>
      <c r="E172" s="129"/>
      <c r="F172" s="129"/>
      <c r="G172" s="129"/>
      <c r="H172" s="130"/>
      <c r="I172" s="131"/>
      <c r="J172" s="132"/>
      <c r="K172" s="129"/>
      <c r="L172" s="129"/>
      <c r="M172" s="129"/>
      <c r="N172" s="129"/>
      <c r="O172" s="133"/>
      <c r="Q172" s="134">
        <f t="shared" si="188"/>
        <v>54</v>
      </c>
      <c r="S172" s="126" t="str">
        <f t="shared" si="189"/>
        <v>MAUTAS</v>
      </c>
      <c r="T172" s="135">
        <f t="shared" si="190"/>
        <v>0</v>
      </c>
      <c r="V172" s="95"/>
      <c r="W172" s="137"/>
      <c r="X172" s="137"/>
      <c r="Y172" s="137"/>
      <c r="Z172" s="138"/>
      <c r="AB172" s="139"/>
      <c r="AC172" s="137"/>
      <c r="AD172" s="137"/>
      <c r="AE172" s="137"/>
      <c r="AF172" s="137"/>
      <c r="AG172" s="140"/>
      <c r="AI172" s="134">
        <f t="shared" si="191"/>
        <v>0</v>
      </c>
      <c r="AK172" s="141" t="str">
        <f t="shared" si="192"/>
        <v>CABALLO</v>
      </c>
      <c r="AL172" s="142">
        <f t="shared" si="193"/>
        <v>8</v>
      </c>
      <c r="AN172" s="95"/>
      <c r="AO172" s="144"/>
      <c r="AP172" s="144"/>
      <c r="AQ172" s="144"/>
      <c r="AR172" s="145"/>
      <c r="AS172" s="146"/>
      <c r="AT172" s="147"/>
      <c r="AU172" s="144"/>
      <c r="AV172" s="144"/>
      <c r="AW172" s="144"/>
      <c r="AX172" s="144"/>
      <c r="AY172" s="148"/>
      <c r="BA172" s="110">
        <f t="shared" si="194"/>
        <v>8</v>
      </c>
      <c r="BB172" s="149"/>
      <c r="BC172" s="126" t="str">
        <f t="shared" si="184"/>
        <v>MAUTAS</v>
      </c>
      <c r="BD172" s="127">
        <f t="shared" si="195"/>
        <v>0</v>
      </c>
      <c r="BF172" s="113"/>
      <c r="BG172" s="151"/>
      <c r="BH172" s="151"/>
      <c r="BI172" s="151"/>
      <c r="BJ172" s="152"/>
      <c r="BL172" s="153"/>
      <c r="BM172" s="151"/>
      <c r="BN172" s="151"/>
      <c r="BO172" s="151"/>
      <c r="BP172" s="151"/>
      <c r="BQ172" s="154"/>
      <c r="BS172" s="110">
        <f t="shared" si="196"/>
        <v>0</v>
      </c>
      <c r="BT172" s="149"/>
      <c r="BU172" s="126" t="str">
        <f t="shared" si="185"/>
        <v>MAUTAS</v>
      </c>
      <c r="BV172" s="127">
        <f t="shared" si="197"/>
        <v>0</v>
      </c>
      <c r="BX172" s="119"/>
      <c r="BY172" s="156"/>
      <c r="BZ172" s="156"/>
      <c r="CA172" s="156"/>
      <c r="CB172" s="157"/>
      <c r="CD172" s="158"/>
      <c r="CE172" s="156"/>
      <c r="CF172" s="156"/>
      <c r="CG172" s="156"/>
      <c r="CH172" s="156"/>
      <c r="CI172" s="159"/>
      <c r="CK172" s="110">
        <f t="shared" si="198"/>
        <v>0</v>
      </c>
    </row>
    <row r="173" spans="1:89" x14ac:dyDescent="0.3">
      <c r="A173" s="126" t="str">
        <f t="shared" si="186"/>
        <v>MAUTES</v>
      </c>
      <c r="B173" s="127">
        <f t="shared" si="187"/>
        <v>280</v>
      </c>
      <c r="D173" s="95"/>
      <c r="E173" s="129"/>
      <c r="F173" s="129"/>
      <c r="G173" s="129"/>
      <c r="H173" s="130"/>
      <c r="I173" s="131"/>
      <c r="J173" s="132"/>
      <c r="K173" s="129"/>
      <c r="L173" s="129"/>
      <c r="M173" s="129"/>
      <c r="N173" s="129"/>
      <c r="O173" s="133"/>
      <c r="Q173" s="134">
        <f t="shared" si="188"/>
        <v>280</v>
      </c>
      <c r="S173" s="126" t="str">
        <f t="shared" si="189"/>
        <v>MAUTES</v>
      </c>
      <c r="T173" s="135">
        <f t="shared" si="190"/>
        <v>0</v>
      </c>
      <c r="V173" s="95"/>
      <c r="W173" s="137"/>
      <c r="X173" s="137"/>
      <c r="Y173" s="137"/>
      <c r="Z173" s="138"/>
      <c r="AB173" s="139"/>
      <c r="AC173" s="137"/>
      <c r="AD173" s="137"/>
      <c r="AE173" s="137"/>
      <c r="AF173" s="137"/>
      <c r="AG173" s="140"/>
      <c r="AI173" s="134">
        <f t="shared" si="191"/>
        <v>0</v>
      </c>
      <c r="AK173" s="141" t="str">
        <f t="shared" si="192"/>
        <v>YEGUA</v>
      </c>
      <c r="AL173" s="142">
        <f t="shared" si="193"/>
        <v>7</v>
      </c>
      <c r="AN173" s="95"/>
      <c r="AO173" s="144"/>
      <c r="AP173" s="144"/>
      <c r="AQ173" s="144"/>
      <c r="AR173" s="145"/>
      <c r="AS173" s="146"/>
      <c r="AT173" s="147"/>
      <c r="AU173" s="144"/>
      <c r="AV173" s="144"/>
      <c r="AW173" s="144"/>
      <c r="AX173" s="144"/>
      <c r="AY173" s="148"/>
      <c r="BA173" s="110">
        <f t="shared" si="194"/>
        <v>7</v>
      </c>
      <c r="BB173" s="149"/>
      <c r="BC173" s="126" t="str">
        <f t="shared" si="184"/>
        <v>MAUTES</v>
      </c>
      <c r="BD173" s="127">
        <f t="shared" si="195"/>
        <v>0</v>
      </c>
      <c r="BF173" s="113"/>
      <c r="BG173" s="151"/>
      <c r="BH173" s="151"/>
      <c r="BI173" s="151"/>
      <c r="BJ173" s="152"/>
      <c r="BL173" s="153"/>
      <c r="BM173" s="151"/>
      <c r="BN173" s="151"/>
      <c r="BO173" s="151"/>
      <c r="BP173" s="151"/>
      <c r="BQ173" s="154"/>
      <c r="BS173" s="110">
        <f t="shared" si="196"/>
        <v>0</v>
      </c>
      <c r="BT173" s="149"/>
      <c r="BU173" s="126" t="str">
        <f t="shared" si="185"/>
        <v>MAUTES</v>
      </c>
      <c r="BV173" s="127">
        <f t="shared" si="197"/>
        <v>0</v>
      </c>
      <c r="BX173" s="119"/>
      <c r="BY173" s="156"/>
      <c r="BZ173" s="156"/>
      <c r="CA173" s="156"/>
      <c r="CB173" s="157"/>
      <c r="CD173" s="158"/>
      <c r="CE173" s="156"/>
      <c r="CF173" s="156"/>
      <c r="CG173" s="156"/>
      <c r="CH173" s="156"/>
      <c r="CI173" s="159"/>
      <c r="CK173" s="110">
        <f t="shared" si="198"/>
        <v>0</v>
      </c>
    </row>
    <row r="174" spans="1:89" x14ac:dyDescent="0.3">
      <c r="A174" s="126">
        <f t="shared" si="186"/>
        <v>0</v>
      </c>
      <c r="B174" s="127">
        <f t="shared" si="187"/>
        <v>0</v>
      </c>
      <c r="D174" s="95"/>
      <c r="E174" s="129"/>
      <c r="F174" s="129"/>
      <c r="G174" s="129"/>
      <c r="H174" s="130"/>
      <c r="I174" s="131"/>
      <c r="J174" s="132"/>
      <c r="K174" s="129"/>
      <c r="L174" s="129"/>
      <c r="M174" s="129"/>
      <c r="N174" s="129"/>
      <c r="O174" s="133"/>
      <c r="Q174" s="134">
        <f t="shared" si="188"/>
        <v>0</v>
      </c>
      <c r="S174" s="126">
        <f t="shared" si="189"/>
        <v>0</v>
      </c>
      <c r="T174" s="135">
        <f t="shared" si="190"/>
        <v>0</v>
      </c>
      <c r="V174" s="95"/>
      <c r="W174" s="137"/>
      <c r="X174" s="137"/>
      <c r="Y174" s="137"/>
      <c r="Z174" s="138"/>
      <c r="AB174" s="139"/>
      <c r="AC174" s="137"/>
      <c r="AD174" s="137"/>
      <c r="AE174" s="137"/>
      <c r="AF174" s="137"/>
      <c r="AG174" s="140"/>
      <c r="AI174" s="134">
        <f t="shared" si="191"/>
        <v>0</v>
      </c>
      <c r="AK174" s="141">
        <f t="shared" si="192"/>
        <v>0</v>
      </c>
      <c r="AL174" s="142">
        <f t="shared" si="193"/>
        <v>0</v>
      </c>
      <c r="AN174" s="95"/>
      <c r="AO174" s="144"/>
      <c r="AP174" s="144"/>
      <c r="AQ174" s="144"/>
      <c r="AR174" s="145"/>
      <c r="AS174" s="146"/>
      <c r="AT174" s="147"/>
      <c r="AU174" s="144"/>
      <c r="AV174" s="144"/>
      <c r="AW174" s="144"/>
      <c r="AX174" s="144"/>
      <c r="AY174" s="148"/>
      <c r="BA174" s="110">
        <f t="shared" si="194"/>
        <v>0</v>
      </c>
      <c r="BB174" s="149"/>
      <c r="BC174" s="126">
        <f t="shared" si="184"/>
        <v>0</v>
      </c>
      <c r="BD174" s="127">
        <f t="shared" si="195"/>
        <v>0</v>
      </c>
      <c r="BF174" s="113"/>
      <c r="BG174" s="151"/>
      <c r="BH174" s="151"/>
      <c r="BI174" s="151"/>
      <c r="BJ174" s="152"/>
      <c r="BL174" s="153"/>
      <c r="BM174" s="151"/>
      <c r="BN174" s="151"/>
      <c r="BO174" s="151"/>
      <c r="BP174" s="151"/>
      <c r="BQ174" s="154"/>
      <c r="BS174" s="110">
        <f t="shared" si="196"/>
        <v>0</v>
      </c>
      <c r="BT174" s="149"/>
      <c r="BU174" s="126">
        <f t="shared" si="185"/>
        <v>0</v>
      </c>
      <c r="BV174" s="127">
        <f t="shared" si="197"/>
        <v>0</v>
      </c>
      <c r="BX174" s="119"/>
      <c r="BY174" s="156"/>
      <c r="BZ174" s="156"/>
      <c r="CA174" s="156"/>
      <c r="CB174" s="157"/>
      <c r="CD174" s="158"/>
      <c r="CE174" s="156"/>
      <c r="CF174" s="156"/>
      <c r="CG174" s="156"/>
      <c r="CH174" s="156"/>
      <c r="CI174" s="159"/>
      <c r="CK174" s="110">
        <f t="shared" si="198"/>
        <v>0</v>
      </c>
    </row>
    <row r="175" spans="1:89" x14ac:dyDescent="0.3">
      <c r="A175" s="126">
        <f t="shared" si="186"/>
        <v>0</v>
      </c>
      <c r="B175" s="127">
        <f t="shared" si="187"/>
        <v>0</v>
      </c>
      <c r="D175" s="95"/>
      <c r="E175" s="129"/>
      <c r="F175" s="129"/>
      <c r="G175" s="129"/>
      <c r="H175" s="130"/>
      <c r="I175" s="131"/>
      <c r="J175" s="132"/>
      <c r="K175" s="129"/>
      <c r="L175" s="129"/>
      <c r="M175" s="129"/>
      <c r="N175" s="129"/>
      <c r="O175" s="133"/>
      <c r="Q175" s="134">
        <f t="shared" si="188"/>
        <v>0</v>
      </c>
      <c r="S175" s="126">
        <f t="shared" si="189"/>
        <v>0</v>
      </c>
      <c r="T175" s="135">
        <f t="shared" si="190"/>
        <v>0</v>
      </c>
      <c r="V175" s="95"/>
      <c r="W175" s="137"/>
      <c r="X175" s="137"/>
      <c r="Y175" s="137"/>
      <c r="Z175" s="138"/>
      <c r="AB175" s="139"/>
      <c r="AC175" s="137"/>
      <c r="AD175" s="137"/>
      <c r="AE175" s="137"/>
      <c r="AF175" s="137"/>
      <c r="AG175" s="140"/>
      <c r="AI175" s="134">
        <f t="shared" si="191"/>
        <v>0</v>
      </c>
      <c r="AK175" s="141">
        <f t="shared" si="192"/>
        <v>0</v>
      </c>
      <c r="AL175" s="142">
        <f t="shared" si="193"/>
        <v>0</v>
      </c>
      <c r="AN175" s="95"/>
      <c r="AO175" s="144"/>
      <c r="AP175" s="144"/>
      <c r="AQ175" s="144"/>
      <c r="AR175" s="145"/>
      <c r="AS175" s="146"/>
      <c r="AT175" s="147"/>
      <c r="AU175" s="144"/>
      <c r="AV175" s="144"/>
      <c r="AW175" s="144"/>
      <c r="AX175" s="144"/>
      <c r="AY175" s="148"/>
      <c r="BA175" s="110">
        <f t="shared" si="194"/>
        <v>0</v>
      </c>
      <c r="BB175" s="149"/>
      <c r="BC175" s="126">
        <f t="shared" si="184"/>
        <v>0</v>
      </c>
      <c r="BD175" s="127">
        <f t="shared" si="195"/>
        <v>0</v>
      </c>
      <c r="BF175" s="113"/>
      <c r="BG175" s="151"/>
      <c r="BH175" s="151"/>
      <c r="BI175" s="151"/>
      <c r="BJ175" s="152"/>
      <c r="BL175" s="153"/>
      <c r="BM175" s="151"/>
      <c r="BN175" s="151"/>
      <c r="BO175" s="151"/>
      <c r="BP175" s="151"/>
      <c r="BQ175" s="154"/>
      <c r="BS175" s="110">
        <f t="shared" si="196"/>
        <v>0</v>
      </c>
      <c r="BT175" s="149"/>
      <c r="BU175" s="126">
        <f t="shared" si="185"/>
        <v>0</v>
      </c>
      <c r="BV175" s="127">
        <f t="shared" si="197"/>
        <v>0</v>
      </c>
      <c r="BX175" s="119"/>
      <c r="BY175" s="156"/>
      <c r="BZ175" s="156"/>
      <c r="CA175" s="156"/>
      <c r="CB175" s="157"/>
      <c r="CD175" s="158"/>
      <c r="CE175" s="156"/>
      <c r="CF175" s="156"/>
      <c r="CG175" s="156"/>
      <c r="CH175" s="156"/>
      <c r="CI175" s="159"/>
      <c r="CK175" s="110">
        <f t="shared" si="198"/>
        <v>0</v>
      </c>
    </row>
    <row r="176" spans="1:89" s="125" customFormat="1" x14ac:dyDescent="0.3">
      <c r="A176" s="93" t="s">
        <v>29</v>
      </c>
      <c r="B176" s="127"/>
      <c r="C176"/>
      <c r="D176" s="95"/>
      <c r="E176" s="160"/>
      <c r="F176" s="160"/>
      <c r="G176" s="160"/>
      <c r="H176" s="161"/>
      <c r="I176" s="131"/>
      <c r="J176" s="162"/>
      <c r="K176" s="163"/>
      <c r="L176" s="163"/>
      <c r="M176" s="163"/>
      <c r="N176" s="163"/>
      <c r="O176" s="164"/>
      <c r="P176"/>
      <c r="Q176" s="134"/>
      <c r="R176"/>
      <c r="S176" s="93" t="s">
        <v>29</v>
      </c>
      <c r="T176" s="135"/>
      <c r="U176"/>
      <c r="V176" s="95"/>
      <c r="W176" s="165"/>
      <c r="X176" s="165"/>
      <c r="Y176" s="165"/>
      <c r="Z176" s="166"/>
      <c r="AA176"/>
      <c r="AB176" s="167"/>
      <c r="AC176" s="168"/>
      <c r="AD176" s="168"/>
      <c r="AE176" s="168"/>
      <c r="AF176" s="168"/>
      <c r="AG176" s="169"/>
      <c r="AH176"/>
      <c r="AI176" s="101"/>
      <c r="AJ176"/>
      <c r="AK176" s="102" t="s">
        <v>30</v>
      </c>
      <c r="AL176" s="142"/>
      <c r="AM176" s="26"/>
      <c r="AN176" s="95"/>
      <c r="AO176" s="170"/>
      <c r="AP176" s="170"/>
      <c r="AQ176" s="170"/>
      <c r="AR176" s="171"/>
      <c r="AS176" s="107"/>
      <c r="AT176" s="172"/>
      <c r="AU176" s="170"/>
      <c r="AV176" s="170"/>
      <c r="AW176" s="170"/>
      <c r="AX176" s="170"/>
      <c r="AY176" s="173"/>
      <c r="AZ176" s="107"/>
      <c r="BA176" s="174"/>
      <c r="BB176" s="111"/>
      <c r="BC176" s="93" t="str">
        <f t="shared" si="184"/>
        <v>GAN. PRODUCCION</v>
      </c>
      <c r="BD176" s="127"/>
      <c r="BE176" s="26"/>
      <c r="BF176" s="113"/>
      <c r="BG176" s="114"/>
      <c r="BH176" s="114"/>
      <c r="BI176" s="114"/>
      <c r="BJ176" s="115"/>
      <c r="BK176" s="112"/>
      <c r="BL176" s="116"/>
      <c r="BM176" s="114"/>
      <c r="BN176" s="114"/>
      <c r="BO176" s="114"/>
      <c r="BP176" s="114"/>
      <c r="BQ176" s="117"/>
      <c r="BR176" s="26"/>
      <c r="BS176" s="118"/>
      <c r="BT176" s="111"/>
      <c r="BU176" s="93" t="str">
        <f t="shared" si="185"/>
        <v>GAN. PRODUCCION</v>
      </c>
      <c r="BV176" s="127"/>
      <c r="BW176" s="26"/>
      <c r="BX176" s="119"/>
      <c r="BY176" s="120"/>
      <c r="BZ176" s="120"/>
      <c r="CA176" s="120"/>
      <c r="CB176" s="121"/>
      <c r="CC176" s="112"/>
      <c r="CD176" s="122"/>
      <c r="CE176" s="120"/>
      <c r="CF176" s="120"/>
      <c r="CG176" s="120"/>
      <c r="CH176" s="120"/>
      <c r="CI176" s="123"/>
      <c r="CJ176" s="26"/>
      <c r="CK176" s="124"/>
    </row>
    <row r="177" spans="1:89" x14ac:dyDescent="0.3">
      <c r="A177" s="126" t="str">
        <f t="shared" ref="A177:A183" si="199">+A150</f>
        <v>VACAS EN PRODUCCION</v>
      </c>
      <c r="B177" s="127">
        <f t="shared" ref="B177:B183" si="200">+Q150</f>
        <v>0</v>
      </c>
      <c r="D177" s="95"/>
      <c r="E177" s="129"/>
      <c r="F177" s="129"/>
      <c r="G177" s="129"/>
      <c r="H177" s="130"/>
      <c r="I177" s="131"/>
      <c r="J177" s="132"/>
      <c r="K177" s="129"/>
      <c r="L177" s="129"/>
      <c r="M177" s="129"/>
      <c r="N177" s="129"/>
      <c r="O177" s="133"/>
      <c r="Q177" s="134">
        <f t="shared" ref="Q177:Q183" si="201">SUM(B177+D177+E177+F177+G177+H177-J177-K177-L177-M177-N177-O177)</f>
        <v>0</v>
      </c>
      <c r="S177" s="126" t="str">
        <f t="shared" ref="S177:S183" si="202">+S150</f>
        <v>VACAS EN PRODUCCION</v>
      </c>
      <c r="T177" s="135">
        <f t="shared" ref="T177:T183" si="203">+AI150</f>
        <v>155</v>
      </c>
      <c r="V177" s="95"/>
      <c r="W177" s="137"/>
      <c r="X177" s="137"/>
      <c r="Y177" s="137"/>
      <c r="Z177" s="138"/>
      <c r="AB177" s="139"/>
      <c r="AC177" s="137"/>
      <c r="AD177" s="137"/>
      <c r="AE177" s="137"/>
      <c r="AF177" s="137"/>
      <c r="AG177" s="140"/>
      <c r="AI177" s="134">
        <f t="shared" ref="AI177:AI183" si="204">SUM(T177+V177+W177+X177+Y177+Z177-AB177-AC177-AD177-AE177-AF177-AG177)</f>
        <v>155</v>
      </c>
      <c r="AK177" s="141" t="str">
        <f t="shared" ref="AK177:AK183" si="205">AK150</f>
        <v>POTRO HEMBRA</v>
      </c>
      <c r="AL177" s="142">
        <f t="shared" ref="AL177:AL183" si="206">+BA150</f>
        <v>1</v>
      </c>
      <c r="AN177" s="95"/>
      <c r="AO177" s="144"/>
      <c r="AP177" s="144"/>
      <c r="AQ177" s="144"/>
      <c r="AR177" s="145"/>
      <c r="AS177" s="146"/>
      <c r="AT177" s="147"/>
      <c r="AU177" s="144"/>
      <c r="AV177" s="144"/>
      <c r="AW177" s="144"/>
      <c r="AX177" s="144"/>
      <c r="AY177" s="148"/>
      <c r="BA177" s="110">
        <f t="shared" ref="BA177:BA183" si="207">SUM(AL177+AN177+AO177+AP177+AQ177+AR177-AT177-AU177-AV177-AW177-AX177-AY177)</f>
        <v>1</v>
      </c>
      <c r="BB177" s="149"/>
      <c r="BC177" s="126" t="str">
        <f t="shared" si="184"/>
        <v>VACAS EN PRODUCCION</v>
      </c>
      <c r="BD177" s="127">
        <f t="shared" ref="BD177:BD183" si="208">+BS150</f>
        <v>0</v>
      </c>
      <c r="BF177" s="113"/>
      <c r="BG177" s="151"/>
      <c r="BH177" s="151"/>
      <c r="BI177" s="151"/>
      <c r="BJ177" s="152"/>
      <c r="BL177" s="153"/>
      <c r="BM177" s="151"/>
      <c r="BN177" s="151"/>
      <c r="BO177" s="151"/>
      <c r="BP177" s="151"/>
      <c r="BQ177" s="154"/>
      <c r="BS177" s="110">
        <f t="shared" ref="BS177:BS183" si="209">SUM(BD177+BF177+BG177+BH177+BI177+BJ177-BL177-BM177-BN177-BO177-BP177-BQ177)</f>
        <v>0</v>
      </c>
      <c r="BT177" s="149"/>
      <c r="BU177" s="126" t="str">
        <f t="shared" si="185"/>
        <v>VACAS EN PRODUCCION</v>
      </c>
      <c r="BV177" s="127">
        <f>+CK150</f>
        <v>0</v>
      </c>
      <c r="BX177" s="119"/>
      <c r="BY177" s="156"/>
      <c r="BZ177" s="156"/>
      <c r="CA177" s="156"/>
      <c r="CB177" s="157"/>
      <c r="CD177" s="158"/>
      <c r="CE177" s="156"/>
      <c r="CF177" s="156"/>
      <c r="CG177" s="156"/>
      <c r="CH177" s="156"/>
      <c r="CI177" s="159"/>
      <c r="CK177" s="110">
        <f t="shared" ref="CK177:CK183" si="210">SUM(BV177+BX177+BY177+BZ177+CA177+CB177-CD177-CE177-CF177-CG177-CH177-CI177)</f>
        <v>0</v>
      </c>
    </row>
    <row r="178" spans="1:89" x14ac:dyDescent="0.3">
      <c r="A178" s="126" t="str">
        <f t="shared" si="199"/>
        <v>VACAS PREÑADAS</v>
      </c>
      <c r="B178" s="127">
        <f t="shared" si="200"/>
        <v>0</v>
      </c>
      <c r="D178" s="95"/>
      <c r="E178" s="129"/>
      <c r="F178" s="129"/>
      <c r="G178" s="129"/>
      <c r="H178" s="130"/>
      <c r="I178" s="131"/>
      <c r="J178" s="132"/>
      <c r="K178" s="129"/>
      <c r="L178" s="129"/>
      <c r="M178" s="129"/>
      <c r="N178" s="129"/>
      <c r="O178" s="133"/>
      <c r="Q178" s="134">
        <f t="shared" si="201"/>
        <v>0</v>
      </c>
      <c r="S178" s="126" t="str">
        <f t="shared" si="202"/>
        <v>VACAS PREÑADAS</v>
      </c>
      <c r="T178" s="135">
        <f t="shared" si="203"/>
        <v>15</v>
      </c>
      <c r="V178" s="95"/>
      <c r="W178" s="137"/>
      <c r="X178" s="137"/>
      <c r="Y178" s="137"/>
      <c r="Z178" s="138"/>
      <c r="AB178" s="139"/>
      <c r="AC178" s="137"/>
      <c r="AD178" s="137"/>
      <c r="AE178" s="137"/>
      <c r="AF178" s="137"/>
      <c r="AG178" s="140"/>
      <c r="AI178" s="134">
        <f t="shared" si="204"/>
        <v>15</v>
      </c>
      <c r="AK178" s="141" t="str">
        <f t="shared" si="205"/>
        <v>POTRO MACHO</v>
      </c>
      <c r="AL178" s="142">
        <f t="shared" si="206"/>
        <v>0</v>
      </c>
      <c r="AN178" s="95"/>
      <c r="AO178" s="144"/>
      <c r="AP178" s="144"/>
      <c r="AQ178" s="144"/>
      <c r="AR178" s="145"/>
      <c r="AS178" s="146"/>
      <c r="AT178" s="147"/>
      <c r="AU178" s="144"/>
      <c r="AV178" s="144"/>
      <c r="AW178" s="144"/>
      <c r="AX178" s="144"/>
      <c r="AY178" s="148"/>
      <c r="BA178" s="110">
        <f t="shared" si="207"/>
        <v>0</v>
      </c>
      <c r="BB178" s="149"/>
      <c r="BC178" s="126" t="str">
        <f t="shared" si="184"/>
        <v>VACAS PREÑADAS</v>
      </c>
      <c r="BD178" s="127">
        <f t="shared" si="208"/>
        <v>0</v>
      </c>
      <c r="BF178" s="113"/>
      <c r="BG178" s="151"/>
      <c r="BH178" s="151"/>
      <c r="BI178" s="151"/>
      <c r="BJ178" s="152"/>
      <c r="BL178" s="153"/>
      <c r="BM178" s="151"/>
      <c r="BN178" s="151"/>
      <c r="BO178" s="151"/>
      <c r="BP178" s="151"/>
      <c r="BQ178" s="154"/>
      <c r="BS178" s="110">
        <f t="shared" si="209"/>
        <v>0</v>
      </c>
      <c r="BT178" s="149"/>
      <c r="BU178" s="126" t="str">
        <f t="shared" si="185"/>
        <v>VACAS PREÑADAS</v>
      </c>
      <c r="BV178" s="127">
        <f t="shared" ref="BV178:BV183" si="211">+CK151</f>
        <v>0</v>
      </c>
      <c r="BX178" s="119"/>
      <c r="BY178" s="156"/>
      <c r="BZ178" s="156"/>
      <c r="CA178" s="156"/>
      <c r="CB178" s="157"/>
      <c r="CD178" s="158"/>
      <c r="CE178" s="156"/>
      <c r="CF178" s="156"/>
      <c r="CG178" s="156"/>
      <c r="CH178" s="156"/>
      <c r="CI178" s="159"/>
      <c r="CK178" s="110">
        <f t="shared" si="210"/>
        <v>0</v>
      </c>
    </row>
    <row r="179" spans="1:89" x14ac:dyDescent="0.3">
      <c r="A179" s="126" t="str">
        <f t="shared" si="199"/>
        <v>VACAS VACIAS</v>
      </c>
      <c r="B179" s="127">
        <f t="shared" si="200"/>
        <v>2</v>
      </c>
      <c r="D179" s="95"/>
      <c r="E179" s="129"/>
      <c r="F179" s="129"/>
      <c r="G179" s="129"/>
      <c r="H179" s="130"/>
      <c r="I179" s="131"/>
      <c r="J179" s="132"/>
      <c r="K179" s="129"/>
      <c r="L179" s="129"/>
      <c r="M179" s="129"/>
      <c r="N179" s="129"/>
      <c r="O179" s="133"/>
      <c r="Q179" s="134">
        <f t="shared" si="201"/>
        <v>2</v>
      </c>
      <c r="S179" s="126" t="str">
        <f t="shared" si="202"/>
        <v>VACAS VACIAS</v>
      </c>
      <c r="T179" s="135">
        <f t="shared" si="203"/>
        <v>3</v>
      </c>
      <c r="V179" s="95"/>
      <c r="W179" s="137"/>
      <c r="X179" s="137"/>
      <c r="Y179" s="137"/>
      <c r="Z179" s="138"/>
      <c r="AB179" s="139"/>
      <c r="AC179" s="137"/>
      <c r="AD179" s="137"/>
      <c r="AE179" s="137"/>
      <c r="AF179" s="137"/>
      <c r="AG179" s="140"/>
      <c r="AI179" s="134">
        <f t="shared" si="204"/>
        <v>3</v>
      </c>
      <c r="AK179" s="141" t="str">
        <f t="shared" si="205"/>
        <v>CABALLO</v>
      </c>
      <c r="AL179" s="142">
        <f t="shared" si="206"/>
        <v>1</v>
      </c>
      <c r="AN179" s="95"/>
      <c r="AO179" s="144"/>
      <c r="AP179" s="144"/>
      <c r="AQ179" s="144"/>
      <c r="AR179" s="145"/>
      <c r="AS179" s="146"/>
      <c r="AT179" s="147"/>
      <c r="AU179" s="144"/>
      <c r="AV179" s="144"/>
      <c r="AW179" s="144"/>
      <c r="AX179" s="144"/>
      <c r="AY179" s="148"/>
      <c r="BA179" s="110">
        <f t="shared" si="207"/>
        <v>1</v>
      </c>
      <c r="BB179" s="149"/>
      <c r="BC179" s="126" t="str">
        <f t="shared" si="184"/>
        <v>VACAS VACIAS</v>
      </c>
      <c r="BD179" s="127">
        <f t="shared" si="208"/>
        <v>0</v>
      </c>
      <c r="BF179" s="113"/>
      <c r="BG179" s="151"/>
      <c r="BH179" s="151"/>
      <c r="BI179" s="151"/>
      <c r="BJ179" s="152"/>
      <c r="BL179" s="153"/>
      <c r="BM179" s="151"/>
      <c r="BN179" s="151"/>
      <c r="BO179" s="151"/>
      <c r="BP179" s="151"/>
      <c r="BQ179" s="154"/>
      <c r="BS179" s="110">
        <f t="shared" si="209"/>
        <v>0</v>
      </c>
      <c r="BT179" s="149"/>
      <c r="BU179" s="126" t="str">
        <f t="shared" si="185"/>
        <v>VACAS VACIAS</v>
      </c>
      <c r="BV179" s="127">
        <f t="shared" si="211"/>
        <v>0</v>
      </c>
      <c r="BX179" s="119"/>
      <c r="BY179" s="156"/>
      <c r="BZ179" s="156"/>
      <c r="CA179" s="156"/>
      <c r="CB179" s="157"/>
      <c r="CD179" s="158"/>
      <c r="CE179" s="156"/>
      <c r="CF179" s="156"/>
      <c r="CG179" s="156"/>
      <c r="CH179" s="156"/>
      <c r="CI179" s="159"/>
      <c r="CK179" s="110">
        <f t="shared" si="210"/>
        <v>0</v>
      </c>
    </row>
    <row r="180" spans="1:89" x14ac:dyDescent="0.3">
      <c r="A180" s="126" t="str">
        <f t="shared" si="199"/>
        <v>NOVILLAS VACIAS</v>
      </c>
      <c r="B180" s="127">
        <f t="shared" si="200"/>
        <v>1</v>
      </c>
      <c r="D180" s="95"/>
      <c r="E180" s="129"/>
      <c r="F180" s="129"/>
      <c r="G180" s="129"/>
      <c r="H180" s="130"/>
      <c r="I180" s="131"/>
      <c r="J180" s="132"/>
      <c r="K180" s="129"/>
      <c r="L180" s="129"/>
      <c r="M180" s="129"/>
      <c r="N180" s="129"/>
      <c r="O180" s="133"/>
      <c r="Q180" s="134">
        <f t="shared" si="201"/>
        <v>1</v>
      </c>
      <c r="S180" s="126" t="str">
        <f t="shared" si="202"/>
        <v>NOVILLAS VACIAS</v>
      </c>
      <c r="T180" s="135">
        <f t="shared" si="203"/>
        <v>0</v>
      </c>
      <c r="V180" s="95"/>
      <c r="W180" s="137"/>
      <c r="X180" s="137"/>
      <c r="Y180" s="137"/>
      <c r="Z180" s="138"/>
      <c r="AB180" s="139"/>
      <c r="AC180" s="137"/>
      <c r="AD180" s="137"/>
      <c r="AE180" s="137"/>
      <c r="AF180" s="137"/>
      <c r="AG180" s="140"/>
      <c r="AI180" s="134">
        <f t="shared" si="204"/>
        <v>0</v>
      </c>
      <c r="AK180" s="141" t="str">
        <f t="shared" si="205"/>
        <v>YEGUA</v>
      </c>
      <c r="AL180" s="142">
        <f t="shared" si="206"/>
        <v>1</v>
      </c>
      <c r="AN180" s="95"/>
      <c r="AO180" s="144"/>
      <c r="AP180" s="144"/>
      <c r="AQ180" s="144"/>
      <c r="AR180" s="145"/>
      <c r="AS180" s="146"/>
      <c r="AT180" s="147"/>
      <c r="AU180" s="144"/>
      <c r="AV180" s="144"/>
      <c r="AW180" s="144"/>
      <c r="AX180" s="144"/>
      <c r="AY180" s="148"/>
      <c r="BA180" s="110">
        <f t="shared" si="207"/>
        <v>1</v>
      </c>
      <c r="BB180" s="149"/>
      <c r="BC180" s="126" t="str">
        <f t="shared" si="184"/>
        <v>NOVILLAS VACIAS</v>
      </c>
      <c r="BD180" s="127">
        <f t="shared" si="208"/>
        <v>0</v>
      </c>
      <c r="BF180" s="113"/>
      <c r="BG180" s="151"/>
      <c r="BH180" s="151"/>
      <c r="BI180" s="151"/>
      <c r="BJ180" s="152"/>
      <c r="BL180" s="153"/>
      <c r="BM180" s="151"/>
      <c r="BN180" s="151"/>
      <c r="BO180" s="151"/>
      <c r="BP180" s="151"/>
      <c r="BQ180" s="154"/>
      <c r="BS180" s="110">
        <f t="shared" si="209"/>
        <v>0</v>
      </c>
      <c r="BT180" s="149"/>
      <c r="BU180" s="126" t="str">
        <f t="shared" si="185"/>
        <v>NOVILLAS VACIAS</v>
      </c>
      <c r="BV180" s="127">
        <f t="shared" si="211"/>
        <v>0</v>
      </c>
      <c r="BX180" s="119"/>
      <c r="BY180" s="156"/>
      <c r="BZ180" s="156"/>
      <c r="CA180" s="156"/>
      <c r="CB180" s="157"/>
      <c r="CD180" s="158"/>
      <c r="CE180" s="156"/>
      <c r="CF180" s="156"/>
      <c r="CG180" s="156"/>
      <c r="CH180" s="156"/>
      <c r="CI180" s="159"/>
      <c r="CK180" s="110">
        <f t="shared" si="210"/>
        <v>0</v>
      </c>
    </row>
    <row r="181" spans="1:89" x14ac:dyDescent="0.3">
      <c r="A181" s="126" t="str">
        <f t="shared" si="199"/>
        <v xml:space="preserve">NOVILLAS PREÑADAS </v>
      </c>
      <c r="B181" s="127">
        <f t="shared" si="200"/>
        <v>0</v>
      </c>
      <c r="D181" s="95"/>
      <c r="E181" s="129"/>
      <c r="F181" s="129"/>
      <c r="G181" s="129"/>
      <c r="H181" s="130"/>
      <c r="I181" s="131"/>
      <c r="J181" s="132"/>
      <c r="K181" s="129"/>
      <c r="L181" s="129"/>
      <c r="M181" s="129"/>
      <c r="N181" s="129"/>
      <c r="O181" s="133"/>
      <c r="Q181" s="134">
        <f t="shared" si="201"/>
        <v>0</v>
      </c>
      <c r="S181" s="126" t="str">
        <f t="shared" si="202"/>
        <v xml:space="preserve">NOVILLAS PREÑADAS </v>
      </c>
      <c r="T181" s="135">
        <f t="shared" si="203"/>
        <v>6</v>
      </c>
      <c r="V181" s="95"/>
      <c r="W181" s="137"/>
      <c r="X181" s="137"/>
      <c r="Y181" s="137"/>
      <c r="Z181" s="138"/>
      <c r="AB181" s="139"/>
      <c r="AC181" s="137"/>
      <c r="AD181" s="137"/>
      <c r="AE181" s="137"/>
      <c r="AF181" s="137"/>
      <c r="AG181" s="140"/>
      <c r="AI181" s="134">
        <f t="shared" si="204"/>
        <v>6</v>
      </c>
      <c r="AK181" s="141">
        <f t="shared" si="205"/>
        <v>0</v>
      </c>
      <c r="AL181" s="142">
        <f t="shared" si="206"/>
        <v>0</v>
      </c>
      <c r="AN181" s="95"/>
      <c r="AO181" s="144"/>
      <c r="AP181" s="144"/>
      <c r="AQ181" s="144"/>
      <c r="AR181" s="145"/>
      <c r="AS181" s="146"/>
      <c r="AT181" s="147"/>
      <c r="AU181" s="144"/>
      <c r="AV181" s="144"/>
      <c r="AW181" s="144"/>
      <c r="AX181" s="144"/>
      <c r="AY181" s="148"/>
      <c r="BA181" s="110">
        <f t="shared" si="207"/>
        <v>0</v>
      </c>
      <c r="BB181" s="149"/>
      <c r="BC181" s="126" t="str">
        <f t="shared" si="184"/>
        <v xml:space="preserve">NOVILLAS PREÑADAS </v>
      </c>
      <c r="BD181" s="127">
        <f t="shared" si="208"/>
        <v>0</v>
      </c>
      <c r="BF181" s="113"/>
      <c r="BG181" s="151"/>
      <c r="BH181" s="151"/>
      <c r="BI181" s="151"/>
      <c r="BJ181" s="152"/>
      <c r="BL181" s="153"/>
      <c r="BM181" s="151"/>
      <c r="BN181" s="151"/>
      <c r="BO181" s="151"/>
      <c r="BP181" s="151"/>
      <c r="BQ181" s="154"/>
      <c r="BS181" s="110">
        <f t="shared" si="209"/>
        <v>0</v>
      </c>
      <c r="BT181" s="149"/>
      <c r="BU181" s="126" t="str">
        <f t="shared" si="185"/>
        <v xml:space="preserve">NOVILLAS PREÑADAS </v>
      </c>
      <c r="BV181" s="127">
        <f t="shared" si="211"/>
        <v>0</v>
      </c>
      <c r="BX181" s="119"/>
      <c r="BY181" s="156"/>
      <c r="BZ181" s="156"/>
      <c r="CA181" s="156"/>
      <c r="CB181" s="157"/>
      <c r="CD181" s="158"/>
      <c r="CE181" s="156"/>
      <c r="CF181" s="156"/>
      <c r="CG181" s="156"/>
      <c r="CH181" s="156"/>
      <c r="CI181" s="159"/>
      <c r="CK181" s="110">
        <f t="shared" si="210"/>
        <v>0</v>
      </c>
    </row>
    <row r="182" spans="1:89" x14ac:dyDescent="0.3">
      <c r="A182" s="126" t="str">
        <f t="shared" si="199"/>
        <v>TOROS</v>
      </c>
      <c r="B182" s="127">
        <f t="shared" si="200"/>
        <v>18</v>
      </c>
      <c r="D182" s="95"/>
      <c r="E182" s="129"/>
      <c r="F182" s="129"/>
      <c r="G182" s="129"/>
      <c r="H182" s="130"/>
      <c r="I182" s="131"/>
      <c r="J182" s="132"/>
      <c r="K182" s="129"/>
      <c r="L182" s="129"/>
      <c r="M182" s="129"/>
      <c r="N182" s="129">
        <v>16</v>
      </c>
      <c r="O182" s="133"/>
      <c r="Q182" s="134">
        <f t="shared" si="201"/>
        <v>2</v>
      </c>
      <c r="S182" s="126" t="str">
        <f t="shared" si="202"/>
        <v>TOROS</v>
      </c>
      <c r="T182" s="135">
        <f t="shared" si="203"/>
        <v>0</v>
      </c>
      <c r="V182" s="95"/>
      <c r="W182" s="137"/>
      <c r="X182" s="137"/>
      <c r="Y182" s="137">
        <v>16</v>
      </c>
      <c r="Z182" s="138"/>
      <c r="AB182" s="139"/>
      <c r="AC182" s="137"/>
      <c r="AD182" s="137"/>
      <c r="AE182" s="137"/>
      <c r="AF182" s="137"/>
      <c r="AG182" s="140"/>
      <c r="AI182" s="134">
        <f t="shared" si="204"/>
        <v>16</v>
      </c>
      <c r="AK182" s="141">
        <f t="shared" si="205"/>
        <v>0</v>
      </c>
      <c r="AL182" s="142">
        <f t="shared" si="206"/>
        <v>0</v>
      </c>
      <c r="AN182" s="95"/>
      <c r="AO182" s="144"/>
      <c r="AP182" s="144"/>
      <c r="AQ182" s="144"/>
      <c r="AR182" s="145"/>
      <c r="AS182" s="146"/>
      <c r="AT182" s="147"/>
      <c r="AU182" s="144"/>
      <c r="AV182" s="144"/>
      <c r="AW182" s="144"/>
      <c r="AX182" s="144"/>
      <c r="AY182" s="148"/>
      <c r="BA182" s="110">
        <f t="shared" si="207"/>
        <v>0</v>
      </c>
      <c r="BB182" s="149"/>
      <c r="BC182" s="126" t="str">
        <f t="shared" si="184"/>
        <v>TOROS</v>
      </c>
      <c r="BD182" s="127">
        <f t="shared" si="208"/>
        <v>0</v>
      </c>
      <c r="BF182" s="113"/>
      <c r="BG182" s="151"/>
      <c r="BH182" s="151"/>
      <c r="BI182" s="151"/>
      <c r="BJ182" s="152"/>
      <c r="BL182" s="153"/>
      <c r="BM182" s="151"/>
      <c r="BN182" s="151"/>
      <c r="BO182" s="151"/>
      <c r="BP182" s="151"/>
      <c r="BQ182" s="154"/>
      <c r="BS182" s="110">
        <f t="shared" si="209"/>
        <v>0</v>
      </c>
      <c r="BT182" s="149"/>
      <c r="BU182" s="126" t="str">
        <f t="shared" si="185"/>
        <v>TOROS</v>
      </c>
      <c r="BV182" s="127">
        <f t="shared" si="211"/>
        <v>2</v>
      </c>
      <c r="BX182" s="119"/>
      <c r="BY182" s="156"/>
      <c r="BZ182" s="156"/>
      <c r="CA182" s="156"/>
      <c r="CB182" s="157"/>
      <c r="CD182" s="158"/>
      <c r="CE182" s="156"/>
      <c r="CF182" s="156"/>
      <c r="CG182" s="156"/>
      <c r="CH182" s="156"/>
      <c r="CI182" s="159"/>
      <c r="CK182" s="110">
        <f t="shared" si="210"/>
        <v>2</v>
      </c>
    </row>
    <row r="183" spans="1:89" x14ac:dyDescent="0.3">
      <c r="A183" s="126">
        <f t="shared" si="199"/>
        <v>0</v>
      </c>
      <c r="B183" s="127">
        <f t="shared" si="200"/>
        <v>0</v>
      </c>
      <c r="D183" s="95"/>
      <c r="E183" s="129"/>
      <c r="F183" s="129"/>
      <c r="G183" s="129"/>
      <c r="H183" s="130"/>
      <c r="I183" s="131"/>
      <c r="J183" s="132"/>
      <c r="K183" s="129"/>
      <c r="L183" s="129"/>
      <c r="M183" s="129"/>
      <c r="N183" s="129"/>
      <c r="O183" s="133"/>
      <c r="Q183" s="134">
        <f t="shared" si="201"/>
        <v>0</v>
      </c>
      <c r="S183" s="126">
        <f t="shared" si="202"/>
        <v>0</v>
      </c>
      <c r="T183" s="135">
        <f t="shared" si="203"/>
        <v>0</v>
      </c>
      <c r="V183" s="95"/>
      <c r="W183" s="137"/>
      <c r="X183" s="137"/>
      <c r="Y183" s="137"/>
      <c r="Z183" s="138"/>
      <c r="AB183" s="139"/>
      <c r="AC183" s="137"/>
      <c r="AD183" s="137"/>
      <c r="AE183" s="137"/>
      <c r="AF183" s="137"/>
      <c r="AG183" s="140"/>
      <c r="AI183" s="134">
        <f t="shared" si="204"/>
        <v>0</v>
      </c>
      <c r="AK183" s="141">
        <f t="shared" si="205"/>
        <v>0</v>
      </c>
      <c r="AL183" s="142">
        <f t="shared" si="206"/>
        <v>0</v>
      </c>
      <c r="AN183" s="95"/>
      <c r="AO183" s="144"/>
      <c r="AP183" s="144"/>
      <c r="AQ183" s="144"/>
      <c r="AR183" s="145"/>
      <c r="AS183" s="146"/>
      <c r="AT183" s="147"/>
      <c r="AU183" s="144"/>
      <c r="AV183" s="144"/>
      <c r="AW183" s="144"/>
      <c r="AX183" s="144"/>
      <c r="AY183" s="148"/>
      <c r="BA183" s="110">
        <f t="shared" si="207"/>
        <v>0</v>
      </c>
      <c r="BB183" s="149"/>
      <c r="BC183" s="126">
        <f t="shared" si="184"/>
        <v>0</v>
      </c>
      <c r="BD183" s="127">
        <f t="shared" si="208"/>
        <v>0</v>
      </c>
      <c r="BF183" s="113"/>
      <c r="BG183" s="151"/>
      <c r="BH183" s="151"/>
      <c r="BI183" s="151"/>
      <c r="BJ183" s="152"/>
      <c r="BL183" s="153"/>
      <c r="BM183" s="151"/>
      <c r="BN183" s="151"/>
      <c r="BO183" s="151"/>
      <c r="BP183" s="151"/>
      <c r="BQ183" s="154"/>
      <c r="BS183" s="110">
        <f t="shared" si="209"/>
        <v>0</v>
      </c>
      <c r="BT183" s="149"/>
      <c r="BU183" s="126">
        <f t="shared" si="185"/>
        <v>0</v>
      </c>
      <c r="BV183" s="127">
        <f t="shared" si="211"/>
        <v>0</v>
      </c>
      <c r="BX183" s="119"/>
      <c r="BY183" s="156"/>
      <c r="BZ183" s="156"/>
      <c r="CA183" s="156"/>
      <c r="CB183" s="157"/>
      <c r="CD183" s="158"/>
      <c r="CE183" s="156"/>
      <c r="CF183" s="156"/>
      <c r="CG183" s="156"/>
      <c r="CH183" s="156"/>
      <c r="CI183" s="159"/>
      <c r="CK183" s="110">
        <f t="shared" si="210"/>
        <v>0</v>
      </c>
    </row>
    <row r="184" spans="1:89" s="125" customFormat="1" x14ac:dyDescent="0.3">
      <c r="A184" s="93" t="s">
        <v>37</v>
      </c>
      <c r="B184" s="127"/>
      <c r="C184"/>
      <c r="D184" s="95"/>
      <c r="E184" s="160"/>
      <c r="F184" s="160"/>
      <c r="G184" s="160"/>
      <c r="H184" s="161"/>
      <c r="I184" s="131"/>
      <c r="J184" s="175"/>
      <c r="K184" s="160"/>
      <c r="L184" s="160"/>
      <c r="M184" s="160"/>
      <c r="N184" s="160"/>
      <c r="O184" s="176"/>
      <c r="P184"/>
      <c r="Q184" s="134"/>
      <c r="R184"/>
      <c r="S184" s="93" t="s">
        <v>37</v>
      </c>
      <c r="T184" s="135"/>
      <c r="U184"/>
      <c r="V184" s="95"/>
      <c r="W184" s="165"/>
      <c r="X184" s="165"/>
      <c r="Y184" s="165"/>
      <c r="Z184" s="166"/>
      <c r="AA184"/>
      <c r="AB184" s="177"/>
      <c r="AC184" s="165"/>
      <c r="AD184" s="165"/>
      <c r="AE184" s="165"/>
      <c r="AF184" s="165"/>
      <c r="AG184" s="178"/>
      <c r="AH184"/>
      <c r="AI184" s="101"/>
      <c r="AJ184"/>
      <c r="AK184" s="102"/>
      <c r="AL184" s="142"/>
      <c r="AM184" s="26"/>
      <c r="AN184" s="95"/>
      <c r="AO184" s="170"/>
      <c r="AP184" s="170"/>
      <c r="AQ184" s="170"/>
      <c r="AR184" s="171"/>
      <c r="AS184" s="107"/>
      <c r="AT184" s="172"/>
      <c r="AU184" s="170"/>
      <c r="AV184" s="170"/>
      <c r="AW184" s="170"/>
      <c r="AX184" s="170"/>
      <c r="AY184" s="173"/>
      <c r="AZ184" s="107"/>
      <c r="BA184" s="174"/>
      <c r="BB184" s="111"/>
      <c r="BC184" s="93" t="str">
        <f>BC157</f>
        <v>GAN. CEBA</v>
      </c>
      <c r="BD184" s="127"/>
      <c r="BE184" s="26"/>
      <c r="BF184" s="113"/>
      <c r="BG184" s="114"/>
      <c r="BH184" s="114"/>
      <c r="BI184" s="114"/>
      <c r="BJ184" s="115"/>
      <c r="BK184" s="112"/>
      <c r="BL184" s="116"/>
      <c r="BM184" s="114"/>
      <c r="BN184" s="114"/>
      <c r="BO184" s="114"/>
      <c r="BP184" s="114"/>
      <c r="BQ184" s="117"/>
      <c r="BR184" s="26"/>
      <c r="BS184" s="118"/>
      <c r="BT184" s="111"/>
      <c r="BU184" s="93" t="str">
        <f>BU157</f>
        <v>GAN. CEBA</v>
      </c>
      <c r="BV184" s="127"/>
      <c r="BW184" s="26"/>
      <c r="BX184" s="119"/>
      <c r="BY184" s="120"/>
      <c r="BZ184" s="120"/>
      <c r="CA184" s="120"/>
      <c r="CB184" s="121"/>
      <c r="CC184" s="112"/>
      <c r="CD184" s="122"/>
      <c r="CE184" s="120"/>
      <c r="CF184" s="120"/>
      <c r="CG184" s="120"/>
      <c r="CH184" s="120"/>
      <c r="CI184" s="123"/>
      <c r="CJ184" s="26"/>
      <c r="CK184" s="124"/>
    </row>
    <row r="185" spans="1:89" x14ac:dyDescent="0.3">
      <c r="A185" s="126" t="str">
        <f>+A158</f>
        <v>NOVILLOS</v>
      </c>
      <c r="B185" s="127">
        <f>+Q158</f>
        <v>45</v>
      </c>
      <c r="D185" s="95"/>
      <c r="E185" s="129"/>
      <c r="F185" s="129"/>
      <c r="G185" s="129"/>
      <c r="H185" s="130"/>
      <c r="I185" s="131"/>
      <c r="J185" s="132"/>
      <c r="K185" s="129"/>
      <c r="L185" s="129"/>
      <c r="M185" s="129"/>
      <c r="N185" s="129"/>
      <c r="O185" s="133"/>
      <c r="Q185" s="134">
        <f>SUM(B185+D185+E185+F185+G185+H185-J185-K185-L185-M185-N185-O185)</f>
        <v>45</v>
      </c>
      <c r="S185" s="126" t="str">
        <f>+S158</f>
        <v>NOVILLOS</v>
      </c>
      <c r="T185" s="135">
        <f>+AI158</f>
        <v>0</v>
      </c>
      <c r="V185" s="95"/>
      <c r="W185" s="137"/>
      <c r="X185" s="137"/>
      <c r="Y185" s="137"/>
      <c r="Z185" s="138"/>
      <c r="AB185" s="139"/>
      <c r="AC185" s="137"/>
      <c r="AD185" s="137"/>
      <c r="AE185" s="137"/>
      <c r="AF185" s="137"/>
      <c r="AG185" s="140"/>
      <c r="AI185" s="134">
        <f>SUM(T185+V185+W185+X185+Y185+Z185-AB185-AC185-AD185-AE185-AF185-AG185)</f>
        <v>0</v>
      </c>
      <c r="AK185" s="179">
        <f>AK158</f>
        <v>0</v>
      </c>
      <c r="AL185" s="142">
        <f>+BA158</f>
        <v>0</v>
      </c>
      <c r="AN185" s="95"/>
      <c r="AO185" s="144"/>
      <c r="AP185" s="144"/>
      <c r="AQ185" s="144"/>
      <c r="AR185" s="145"/>
      <c r="AS185" s="146"/>
      <c r="AT185" s="147"/>
      <c r="AU185" s="144"/>
      <c r="AV185" s="144"/>
      <c r="AW185" s="144"/>
      <c r="AX185" s="144"/>
      <c r="AY185" s="148"/>
      <c r="BA185" s="110">
        <f>SUM(AL185+AN185+AO185+AP185+AQ185+AR185-AT185-AU185-AV185-AW185-AX185-AY185)</f>
        <v>0</v>
      </c>
      <c r="BB185" s="149"/>
      <c r="BC185" s="126" t="str">
        <f t="shared" si="184"/>
        <v>NOVILLOS</v>
      </c>
      <c r="BD185" s="127">
        <f>+BS158</f>
        <v>275</v>
      </c>
      <c r="BF185" s="113"/>
      <c r="BG185" s="151"/>
      <c r="BH185" s="151"/>
      <c r="BI185" s="151"/>
      <c r="BJ185" s="152"/>
      <c r="BL185" s="153"/>
      <c r="BM185" s="151"/>
      <c r="BN185" s="151"/>
      <c r="BO185" s="151"/>
      <c r="BP185" s="151"/>
      <c r="BQ185" s="154"/>
      <c r="BS185" s="110">
        <f>SUM(BD185+BF185+BG185+BH185+BI185+BJ185-BL185-BM185-BN185-BO185-BP185-BQ185)</f>
        <v>275</v>
      </c>
      <c r="BT185" s="149"/>
      <c r="BU185" s="126" t="str">
        <f t="shared" si="185"/>
        <v>NOVILLOS</v>
      </c>
      <c r="BV185" s="127">
        <f>+CK158</f>
        <v>176</v>
      </c>
      <c r="BX185" s="119"/>
      <c r="BY185" s="156"/>
      <c r="BZ185" s="156"/>
      <c r="CA185" s="156"/>
      <c r="CB185" s="157"/>
      <c r="CD185" s="158"/>
      <c r="CE185" s="156"/>
      <c r="CF185" s="156"/>
      <c r="CG185" s="156"/>
      <c r="CH185" s="156"/>
      <c r="CI185" s="159"/>
      <c r="CK185" s="110">
        <f>SUM(BV185+BX185+BY185+BZ185+CA185+CB185-CD185-CE185-CF185-CG185-CH185-CI185)</f>
        <v>176</v>
      </c>
    </row>
    <row r="186" spans="1:89" x14ac:dyDescent="0.3">
      <c r="A186" s="126" t="str">
        <f>+A159</f>
        <v>CALENTADORES</v>
      </c>
      <c r="B186" s="127">
        <f>+Q159</f>
        <v>0</v>
      </c>
      <c r="D186" s="95"/>
      <c r="E186" s="129"/>
      <c r="F186" s="129"/>
      <c r="G186" s="129"/>
      <c r="H186" s="130"/>
      <c r="I186" s="131"/>
      <c r="J186" s="132"/>
      <c r="K186" s="129"/>
      <c r="L186" s="129"/>
      <c r="M186" s="129"/>
      <c r="N186" s="129"/>
      <c r="O186" s="133"/>
      <c r="Q186" s="134">
        <f>SUM(B186+D186+E186+F186+G186+H186-J186-K186-L186-M186-N186-O186)</f>
        <v>0</v>
      </c>
      <c r="S186" s="126" t="str">
        <f>+S159</f>
        <v>CALENTADORES</v>
      </c>
      <c r="T186" s="135">
        <f>+AI159</f>
        <v>0</v>
      </c>
      <c r="V186" s="95"/>
      <c r="W186" s="137"/>
      <c r="X186" s="137"/>
      <c r="Y186" s="137"/>
      <c r="Z186" s="138"/>
      <c r="AB186" s="139"/>
      <c r="AC186" s="137"/>
      <c r="AD186" s="137"/>
      <c r="AE186" s="137"/>
      <c r="AF186" s="137"/>
      <c r="AG186" s="140"/>
      <c r="AI186" s="134">
        <f>SUM(T186+V186+W186+X186+Y186+Z186-AB186-AC186-AD186-AE186-AF186-AG186)</f>
        <v>0</v>
      </c>
      <c r="AK186" s="179">
        <f>AK159</f>
        <v>0</v>
      </c>
      <c r="AL186" s="142">
        <f>+BA159</f>
        <v>0</v>
      </c>
      <c r="AN186" s="95"/>
      <c r="AO186" s="144"/>
      <c r="AP186" s="144"/>
      <c r="AQ186" s="144"/>
      <c r="AR186" s="145"/>
      <c r="AS186" s="146"/>
      <c r="AT186" s="147"/>
      <c r="AU186" s="144"/>
      <c r="AV186" s="144"/>
      <c r="AW186" s="144"/>
      <c r="AX186" s="144"/>
      <c r="AY186" s="148"/>
      <c r="BA186" s="110">
        <f>SUM(AL186+AN186+AO186+AP186+AQ186+AR186-AT186-AU186-AV186-AW186-AX186-AY186)</f>
        <v>0</v>
      </c>
      <c r="BB186" s="149"/>
      <c r="BC186" s="126" t="str">
        <f t="shared" si="184"/>
        <v>CALENTADORES</v>
      </c>
      <c r="BD186" s="127">
        <f>+BS159</f>
        <v>0</v>
      </c>
      <c r="BF186" s="113"/>
      <c r="BG186" s="151"/>
      <c r="BH186" s="151"/>
      <c r="BI186" s="151"/>
      <c r="BJ186" s="152"/>
      <c r="BL186" s="153"/>
      <c r="BM186" s="151"/>
      <c r="BN186" s="151"/>
      <c r="BO186" s="151"/>
      <c r="BP186" s="151"/>
      <c r="BQ186" s="154"/>
      <c r="BS186" s="110">
        <f>SUM(BD186+BF186+BG186+BH186+BI186+BJ186-BL186-BM186-BN186-BO186-BP186-BQ186)</f>
        <v>0</v>
      </c>
      <c r="BT186" s="149"/>
      <c r="BU186" s="126" t="str">
        <f t="shared" si="185"/>
        <v>CALENTADORES</v>
      </c>
      <c r="BV186" s="127">
        <f>+CK159</f>
        <v>0</v>
      </c>
      <c r="BX186" s="119"/>
      <c r="BY186" s="156"/>
      <c r="BZ186" s="156"/>
      <c r="CA186" s="156"/>
      <c r="CB186" s="157"/>
      <c r="CD186" s="158"/>
      <c r="CE186" s="156"/>
      <c r="CF186" s="156"/>
      <c r="CG186" s="156"/>
      <c r="CH186" s="156"/>
      <c r="CI186" s="159"/>
      <c r="CK186" s="110">
        <f>SUM(BV186+BX186+BY186+BZ186+CA186+CB186-CD186-CE186-CF186-CG186-CH186-CI186)</f>
        <v>0</v>
      </c>
    </row>
    <row r="187" spans="1:89" x14ac:dyDescent="0.3">
      <c r="A187" s="126" t="str">
        <f>+A160</f>
        <v>VACAS CUCHILLO</v>
      </c>
      <c r="B187" s="127">
        <f>+Q160</f>
        <v>0</v>
      </c>
      <c r="D187" s="95"/>
      <c r="E187" s="129"/>
      <c r="F187" s="129"/>
      <c r="G187" s="129"/>
      <c r="H187" s="130"/>
      <c r="I187" s="131"/>
      <c r="J187" s="132"/>
      <c r="K187" s="129"/>
      <c r="L187" s="129"/>
      <c r="M187" s="129"/>
      <c r="N187" s="129"/>
      <c r="O187" s="133"/>
      <c r="Q187" s="134">
        <f>SUM(B187+D187+E187+F187+G187+H187-J187-K187-L187-M187-N187-O187)</f>
        <v>0</v>
      </c>
      <c r="S187" s="126" t="str">
        <f>+S160</f>
        <v>VACAS CUCHILLO</v>
      </c>
      <c r="T187" s="135">
        <f>+AI160</f>
        <v>0</v>
      </c>
      <c r="V187" s="95"/>
      <c r="W187" s="137"/>
      <c r="X187" s="137"/>
      <c r="Y187" s="137"/>
      <c r="Z187" s="138"/>
      <c r="AB187" s="139"/>
      <c r="AC187" s="137"/>
      <c r="AD187" s="137"/>
      <c r="AE187" s="137"/>
      <c r="AF187" s="137"/>
      <c r="AG187" s="140"/>
      <c r="AI187" s="134">
        <f>SUM(T187+V187+W187+X187+Y187+Z187-AB187-AC187-AD187-AE187-AF187-AG187)</f>
        <v>0</v>
      </c>
      <c r="AK187" s="179">
        <f>AK160</f>
        <v>0</v>
      </c>
      <c r="AL187" s="142">
        <f>+BA160</f>
        <v>0</v>
      </c>
      <c r="AN187" s="95"/>
      <c r="AO187" s="144"/>
      <c r="AP187" s="144"/>
      <c r="AQ187" s="144"/>
      <c r="AR187" s="145"/>
      <c r="AS187" s="146"/>
      <c r="AT187" s="147"/>
      <c r="AU187" s="144"/>
      <c r="AV187" s="144"/>
      <c r="AW187" s="144"/>
      <c r="AX187" s="144"/>
      <c r="AY187" s="148"/>
      <c r="BA187" s="110">
        <f>SUM(AL187+AN187+AO187+AP187+AQ187+AR187-AT187-AU187-AV187-AW187-AX187-AY187)</f>
        <v>0</v>
      </c>
      <c r="BB187" s="149"/>
      <c r="BC187" s="126" t="str">
        <f t="shared" si="184"/>
        <v>VACAS CUCHILLO</v>
      </c>
      <c r="BD187" s="127">
        <f>+BS160</f>
        <v>0</v>
      </c>
      <c r="BF187" s="113"/>
      <c r="BG187" s="151"/>
      <c r="BH187" s="151"/>
      <c r="BI187" s="151"/>
      <c r="BJ187" s="152"/>
      <c r="BL187" s="153"/>
      <c r="BM187" s="151"/>
      <c r="BN187" s="151"/>
      <c r="BO187" s="151"/>
      <c r="BP187" s="151"/>
      <c r="BQ187" s="154"/>
      <c r="BS187" s="110">
        <f>SUM(BD187+BF187+BG187+BH187+BI187+BJ187-BL187-BM187-BN187-BO187-BP187-BQ187)</f>
        <v>0</v>
      </c>
      <c r="BT187" s="149"/>
      <c r="BU187" s="126" t="str">
        <f t="shared" si="185"/>
        <v>VACAS CUCHILLO</v>
      </c>
      <c r="BV187" s="127">
        <f>+CK160</f>
        <v>0</v>
      </c>
      <c r="BX187" s="119"/>
      <c r="BY187" s="156"/>
      <c r="BZ187" s="156"/>
      <c r="CA187" s="156"/>
      <c r="CB187" s="157"/>
      <c r="CD187" s="158"/>
      <c r="CE187" s="156"/>
      <c r="CF187" s="156"/>
      <c r="CG187" s="156"/>
      <c r="CH187" s="156"/>
      <c r="CI187" s="159"/>
      <c r="CK187" s="110">
        <f>SUM(BV187+BX187+BY187+BZ187+CA187+CB187-CD187-CE187-CF187-CG187-CH187-CI187)</f>
        <v>0</v>
      </c>
    </row>
    <row r="188" spans="1:89" ht="15" thickBot="1" x14ac:dyDescent="0.35">
      <c r="A188" s="126" t="str">
        <f>+A161</f>
        <v>NOVILLAS CUCHILLOS</v>
      </c>
      <c r="B188" s="127">
        <f>+Q161</f>
        <v>0</v>
      </c>
      <c r="D188" s="95"/>
      <c r="E188" s="180"/>
      <c r="F188" s="180"/>
      <c r="G188" s="180"/>
      <c r="H188" s="181"/>
      <c r="I188" s="131"/>
      <c r="J188" s="182"/>
      <c r="K188" s="183"/>
      <c r="L188" s="183"/>
      <c r="M188" s="183"/>
      <c r="N188" s="183"/>
      <c r="O188" s="184"/>
      <c r="Q188" s="134">
        <f>SUM(B188+D188+E188+F188+G188+H188-J188-K188-L188-M188-N188-O188)</f>
        <v>0</v>
      </c>
      <c r="S188" s="126" t="str">
        <f>+S161</f>
        <v>NOVILLAS CUCHILLOS</v>
      </c>
      <c r="T188" s="135">
        <f>+AI161</f>
        <v>0</v>
      </c>
      <c r="V188" s="95"/>
      <c r="W188" s="185"/>
      <c r="X188" s="185"/>
      <c r="Y188" s="185"/>
      <c r="Z188" s="186"/>
      <c r="AB188" s="187"/>
      <c r="AC188" s="188"/>
      <c r="AD188" s="188"/>
      <c r="AE188" s="188"/>
      <c r="AF188" s="188"/>
      <c r="AG188" s="189"/>
      <c r="AI188" s="134">
        <f>SUM(T188+V188+W188+X188+Y188+Z188-AB188-AC188-AD188-AE188-AF188-AG188)</f>
        <v>0</v>
      </c>
      <c r="AK188" s="179">
        <f>AK161</f>
        <v>0</v>
      </c>
      <c r="AL188" s="142">
        <f>+BA161</f>
        <v>0</v>
      </c>
      <c r="AN188" s="95"/>
      <c r="AO188" s="190"/>
      <c r="AP188" s="190"/>
      <c r="AQ188" s="190"/>
      <c r="AR188" s="191"/>
      <c r="AS188" s="146"/>
      <c r="AT188" s="192"/>
      <c r="AU188" s="193"/>
      <c r="AV188" s="193"/>
      <c r="AW188" s="193"/>
      <c r="AX188" s="193"/>
      <c r="AY188" s="194"/>
      <c r="BA188" s="110">
        <f>SUM(AL188+AN188+AO188+AP188+AQ188+AR188-AT188-AU188-AV188-AW188-AX188-AY188)</f>
        <v>0</v>
      </c>
      <c r="BB188" s="149"/>
      <c r="BC188" s="126" t="str">
        <f t="shared" si="184"/>
        <v>NOVILLAS CUCHILLOS</v>
      </c>
      <c r="BD188" s="127">
        <f>+BS161</f>
        <v>0</v>
      </c>
      <c r="BF188" s="113"/>
      <c r="BG188" s="151"/>
      <c r="BH188" s="151"/>
      <c r="BI188" s="151"/>
      <c r="BJ188" s="152"/>
      <c r="BL188" s="153"/>
      <c r="BM188" s="151"/>
      <c r="BN188" s="151"/>
      <c r="BO188" s="151"/>
      <c r="BP188" s="151"/>
      <c r="BQ188" s="154"/>
      <c r="BS188" s="110">
        <f>SUM(BD188+BF188+BG188+BH188+BI188+BJ188-BL188-BM188-BN188-BO188-BP188-BQ188)</f>
        <v>0</v>
      </c>
      <c r="BT188" s="149"/>
      <c r="BU188" s="126" t="str">
        <f t="shared" si="185"/>
        <v>NOVILLAS CUCHILLOS</v>
      </c>
      <c r="BV188" s="127">
        <f>+CK161</f>
        <v>0</v>
      </c>
      <c r="BX188" s="119"/>
      <c r="BY188" s="156"/>
      <c r="BZ188" s="156"/>
      <c r="CA188" s="156"/>
      <c r="CB188" s="157"/>
      <c r="CD188" s="158"/>
      <c r="CE188" s="156"/>
      <c r="CF188" s="156"/>
      <c r="CG188" s="156"/>
      <c r="CH188" s="156"/>
      <c r="CI188" s="159"/>
      <c r="CK188" s="110">
        <f>SUM(BV188+BX188+BY188+BZ188+CA188+CB188-CD188-CE188-CF188-CG188-CH188-CI188)</f>
        <v>0</v>
      </c>
    </row>
    <row r="189" spans="1:89" ht="13.5" customHeight="1" x14ac:dyDescent="0.3">
      <c r="A189" s="195" t="s">
        <v>42</v>
      </c>
      <c r="B189" s="196">
        <f>SUM(B170:B188)</f>
        <v>400</v>
      </c>
      <c r="D189" s="197">
        <f>+D170+D171+D172+D173+D174+D175+D177+D178+D179+D180+D181+D182+D183+D185+D186+D187+D188</f>
        <v>0</v>
      </c>
      <c r="E189" s="197">
        <f>+E170+E171+E172+E173+E174+E175+E177+E178+E179+E180+E181+E182+E183+E185+E186+E187+E188</f>
        <v>0</v>
      </c>
      <c r="F189" s="197">
        <f>+F170+F171+F172+F173+F174+F175+F177+F178+F179+F180+F181+F182+F183+F185+F186+F187+F188</f>
        <v>0</v>
      </c>
      <c r="G189" s="197">
        <f>+G170+G171+G172+G173+G174+G175+G177+G178+G179+G180+G181+G182+G183+G185+G186+G187+G188</f>
        <v>0</v>
      </c>
      <c r="H189" s="197">
        <f>+H170+H171+H172+H173+H174+H175+H177+H178+H179+H180+H181+H182+H183+H185+H186+H187+H188</f>
        <v>0</v>
      </c>
      <c r="J189" s="198">
        <f t="shared" ref="J189:O189" si="212">+J170+J171+J172+J173+J174+J175+J177+J178+J179+J180+J181+J182+J183+J185+J186+J187+J188</f>
        <v>0</v>
      </c>
      <c r="K189" s="198">
        <f t="shared" si="212"/>
        <v>0</v>
      </c>
      <c r="L189" s="198">
        <f t="shared" si="212"/>
        <v>0</v>
      </c>
      <c r="M189" s="198">
        <f t="shared" si="212"/>
        <v>0</v>
      </c>
      <c r="N189" s="198">
        <f t="shared" si="212"/>
        <v>16</v>
      </c>
      <c r="O189" s="198">
        <f t="shared" si="212"/>
        <v>0</v>
      </c>
      <c r="Q189" s="134">
        <f>+SUM(B189:H189)-SUM(J189:O189)</f>
        <v>384</v>
      </c>
      <c r="S189" s="195" t="s">
        <v>42</v>
      </c>
      <c r="T189" s="196">
        <f>SUM(T170:T188)</f>
        <v>307</v>
      </c>
      <c r="V189" s="199">
        <f>+V170+V171+V172+V173+V174+V175+V177+V178+V179+V180+V181+V182+V183+V185+V186+V187+V188</f>
        <v>0</v>
      </c>
      <c r="W189" s="199">
        <f>+W170+W171+W172+W173+W174+W175+W177+W178+W179+W180+W181+W182+W183+W185+W186+W187+W188</f>
        <v>0</v>
      </c>
      <c r="X189" s="199">
        <f>+X170+X171+X172+X173+X174+X175+X177+X178+X179+X180+X181+X182+X183+X185+X186+X187+X188</f>
        <v>0</v>
      </c>
      <c r="Y189" s="199">
        <f>+Y170+Y171+Y172+Y173+Y174+Y175+Y177+Y178+Y179+Y180+Y181+Y182+Y183+Y185+Y186+Y187+Y188</f>
        <v>16</v>
      </c>
      <c r="Z189" s="199">
        <f>+Z170+Z171+Z172+Z173+Z174+Z175+Z177+Z178+Z179+Z180+Z181+Z182+Z183+Z185+Z186+Z187+Z188</f>
        <v>0</v>
      </c>
      <c r="AB189" s="200">
        <f t="shared" ref="AB189:AG189" si="213">+AB170+AB171+AB172+AB173+AB174+AB175+AB177+AB178+AB179+AB180+AB181+AB182+AB183+AB185+AB186+AB187+AB188</f>
        <v>0</v>
      </c>
      <c r="AC189" s="200">
        <f t="shared" si="213"/>
        <v>0</v>
      </c>
      <c r="AD189" s="200">
        <f t="shared" si="213"/>
        <v>0</v>
      </c>
      <c r="AE189" s="200">
        <f t="shared" si="213"/>
        <v>0</v>
      </c>
      <c r="AF189" s="200">
        <f t="shared" si="213"/>
        <v>0</v>
      </c>
      <c r="AG189" s="200">
        <f t="shared" si="213"/>
        <v>0</v>
      </c>
      <c r="AI189" s="134">
        <f>+SUM(T189:Z189)-SUM(AB189:AG189)</f>
        <v>323</v>
      </c>
      <c r="AK189" s="62" t="s">
        <v>42</v>
      </c>
      <c r="AL189" s="201">
        <f>SUM(AL170:AL188)</f>
        <v>28</v>
      </c>
      <c r="AN189" s="201">
        <f>+AN170+AN171+AN172+AN173+AN174+AN175+AN177+AN178+AN179+AN180+AN181+AN182+AN183+AN185+AN186+AN187+AN188</f>
        <v>0</v>
      </c>
      <c r="AO189" s="201">
        <f>+AO170+AO171+AO172+AO173+AO174+AO175+AO177+AO178+AO179+AO180+AO181+AO182+AO183+AO185+AO186+AO187+AO188</f>
        <v>0</v>
      </c>
      <c r="AP189" s="201">
        <f>+AP170+AP171+AP172+AP173+AP174+AP175+AP177+AP178+AP179+AP180+AP181+AP182+AP183+AP185+AP186+AP187+AP188</f>
        <v>0</v>
      </c>
      <c r="AQ189" s="201">
        <f>+AQ170+AQ171+AQ172+AQ173+AQ174+AQ175+AQ177+AQ178+AQ179+AQ180+AQ181+AQ182+AQ183+AQ185+AQ186+AQ187+AQ188</f>
        <v>0</v>
      </c>
      <c r="AR189" s="201">
        <f>+AR170+AR171+AR172+AR173+AR174+AR175+AR177+AR178+AR179+AR180+AR181+AR182+AR183+AR185+AR186+AR187+AR188</f>
        <v>0</v>
      </c>
      <c r="AT189" s="201">
        <f t="shared" ref="AT189:AY189" si="214">+AT170+AT171+AT172+AT173+AT174+AT175+AT177+AT178+AT179+AT180+AT181+AT182+AT183+AT185+AT186+AT187+AT188</f>
        <v>0</v>
      </c>
      <c r="AU189" s="201">
        <f t="shared" si="214"/>
        <v>0</v>
      </c>
      <c r="AV189" s="201">
        <f t="shared" si="214"/>
        <v>0</v>
      </c>
      <c r="AW189" s="201">
        <f t="shared" si="214"/>
        <v>0</v>
      </c>
      <c r="AX189" s="201">
        <f t="shared" si="214"/>
        <v>0</v>
      </c>
      <c r="AY189" s="201">
        <f t="shared" si="214"/>
        <v>0</v>
      </c>
      <c r="BA189" s="110">
        <f>+SUM(AL189:AR189)-SUM(AT189:AY189)</f>
        <v>28</v>
      </c>
      <c r="BB189" s="149"/>
      <c r="BC189" s="62" t="s">
        <v>42</v>
      </c>
      <c r="BD189" s="201">
        <f>SUM(BD170:BD188)</f>
        <v>275</v>
      </c>
      <c r="BF189" s="201">
        <f>+BF170+BF171+BF172+BF173+BF174+BF175+BF177+BF178+BF179+BF180+BF181+BF182+BF183+BF185+BF186+BF187+BF188</f>
        <v>0</v>
      </c>
      <c r="BG189" s="201">
        <f>+BG170+BG171+BG172+BG173+BG174+BG175+BG177+BG178+BG179+BG180+BG181+BG182+BG183+BG185+BG186+BG187+BG188</f>
        <v>0</v>
      </c>
      <c r="BH189" s="201">
        <f>+BH170+BH171+BH172+BH173+BH174+BH175+BH177+BH178+BH179+BH180+BH181+BH182+BH183+BH185+BH186+BH187+BH188</f>
        <v>0</v>
      </c>
      <c r="BI189" s="201">
        <f>+BI170+BI171+BI172+BI173+BI174+BI175+BI177+BI178+BI179+BI180+BI181+BI182+BI183+BI185+BI186+BI187+BI188</f>
        <v>0</v>
      </c>
      <c r="BJ189" s="201">
        <f>+BJ170+BJ171+BJ172+BJ173+BJ174+BJ175+BJ177+BJ178+BJ179+BJ180+BJ181+BJ182+BJ183+BJ185+BJ186+BJ187+BJ188</f>
        <v>0</v>
      </c>
      <c r="BL189" s="201">
        <f t="shared" ref="BL189:BQ189" si="215">+BL170+BL171+BL172+BL173+BL174+BL175+BL177+BL178+BL179+BL180+BL181+BL182+BL183+BL185+BL186+BL187+BL188</f>
        <v>0</v>
      </c>
      <c r="BM189" s="201">
        <f t="shared" si="215"/>
        <v>0</v>
      </c>
      <c r="BN189" s="201">
        <f t="shared" si="215"/>
        <v>0</v>
      </c>
      <c r="BO189" s="201">
        <f t="shared" si="215"/>
        <v>0</v>
      </c>
      <c r="BP189" s="201">
        <f t="shared" si="215"/>
        <v>0</v>
      </c>
      <c r="BQ189" s="201">
        <f t="shared" si="215"/>
        <v>0</v>
      </c>
      <c r="BS189" s="110">
        <f>+SUM(BD189:BJ189)-SUM(BL189:BQ189)</f>
        <v>275</v>
      </c>
      <c r="BT189" s="149"/>
      <c r="BU189" s="62" t="s">
        <v>42</v>
      </c>
      <c r="BV189" s="201">
        <f>SUM(BV170:BV188)</f>
        <v>178</v>
      </c>
      <c r="BX189" s="201">
        <f>+BX170+BX171+BX172+BX173+BX174+BX175+BX177+BX178+BX179+BX180+BX181+BX182+BX183+BX185+BX186+BX187+BX188</f>
        <v>0</v>
      </c>
      <c r="BY189" s="201">
        <f>+BY170+BY171+BY172+BY173+BY174+BY175+BY177+BY178+BY179+BY180+BY181+BY182+BY183+BY185+BY186+BY187+BY188</f>
        <v>0</v>
      </c>
      <c r="BZ189" s="201">
        <f>+BZ170+BZ171+BZ172+BZ173+BZ174+BZ175+BZ177+BZ178+BZ179+BZ180+BZ181+BZ182+BZ183+BZ185+BZ186+BZ187+BZ188</f>
        <v>0</v>
      </c>
      <c r="CA189" s="201">
        <f>+CA170+CA171+CA172+CA173+CA174+CA175+CA177+CA178+CA179+CA180+CA181+CA182+CA183+CA185+CA186+CA187+CA188</f>
        <v>0</v>
      </c>
      <c r="CB189" s="201">
        <f>+CB170+CB171+CB172+CB173+CB174+CB175+CB177+CB178+CB179+CB180+CB181+CB182+CB183+CB185+CB186+CB187+CB188</f>
        <v>0</v>
      </c>
      <c r="CD189" s="201">
        <f t="shared" ref="CD189:CI189" si="216">+CD170+CD171+CD172+CD173+CD174+CD175+CD177+CD178+CD179+CD180+CD181+CD182+CD183+CD185+CD186+CD187+CD188</f>
        <v>0</v>
      </c>
      <c r="CE189" s="201">
        <f t="shared" si="216"/>
        <v>0</v>
      </c>
      <c r="CF189" s="201">
        <f t="shared" si="216"/>
        <v>0</v>
      </c>
      <c r="CG189" s="201">
        <f t="shared" si="216"/>
        <v>0</v>
      </c>
      <c r="CH189" s="201">
        <f t="shared" si="216"/>
        <v>0</v>
      </c>
      <c r="CI189" s="201">
        <f t="shared" si="216"/>
        <v>0</v>
      </c>
      <c r="CK189" s="110">
        <f>+SUM(BV189:CB189)-SUM(CD189:CI189)</f>
        <v>178</v>
      </c>
    </row>
    <row r="190" spans="1:89" s="13" customFormat="1" x14ac:dyDescent="0.3">
      <c r="A190" s="12"/>
      <c r="Q190" s="14"/>
      <c r="S190" s="12"/>
      <c r="AI190" s="14" t="e">
        <f>#REF!-AI189</f>
        <v>#REF!</v>
      </c>
      <c r="AK190" s="15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7">
        <f>BB189-BA189</f>
        <v>-28</v>
      </c>
      <c r="BB190" s="14"/>
      <c r="BC190" s="15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7">
        <f>BT189-BS189</f>
        <v>-275</v>
      </c>
      <c r="BT190" s="14"/>
      <c r="BU190" s="15"/>
      <c r="BV190" s="16"/>
      <c r="BW190" s="16"/>
      <c r="BX190" s="16"/>
      <c r="BY190" s="16"/>
      <c r="BZ190" s="16"/>
      <c r="CA190" s="16"/>
      <c r="CB190" s="16"/>
      <c r="CC190" s="16"/>
      <c r="CD190" s="16"/>
      <c r="CE190" s="16"/>
      <c r="CF190" s="16"/>
      <c r="CG190" s="16"/>
      <c r="CH190" s="16"/>
      <c r="CI190" s="16"/>
      <c r="CJ190" s="16"/>
      <c r="CK190" s="17">
        <f>CL189-CK189</f>
        <v>-178</v>
      </c>
    </row>
    <row r="191" spans="1:89" s="203" customFormat="1" ht="15.6" x14ac:dyDescent="0.3">
      <c r="A191" s="202" t="str">
        <f>+A164</f>
        <v>finca 1</v>
      </c>
      <c r="S191" s="202" t="str">
        <f>+S164</f>
        <v>finca 2</v>
      </c>
      <c r="AK191" s="204" t="str">
        <f>+AK164</f>
        <v>bestias</v>
      </c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C191" s="204" t="str">
        <f>+BC164</f>
        <v>finca 3</v>
      </c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  <c r="BU191" s="204" t="str">
        <f>+BU164</f>
        <v>finca 4</v>
      </c>
      <c r="BV191" s="26"/>
      <c r="BW191" s="26"/>
      <c r="BX191" s="26"/>
      <c r="BY191" s="26"/>
      <c r="BZ191" s="26"/>
      <c r="CA191" s="26"/>
      <c r="CB191" s="26"/>
      <c r="CC191" s="26"/>
      <c r="CD191" s="26"/>
      <c r="CE191" s="26"/>
      <c r="CF191" s="26"/>
      <c r="CG191" s="26"/>
      <c r="CH191" s="26"/>
      <c r="CI191" s="26"/>
      <c r="CJ191" s="26"/>
      <c r="CK191" s="26"/>
    </row>
    <row r="192" spans="1:89" s="206" customFormat="1" ht="18" thickBot="1" x14ac:dyDescent="0.35">
      <c r="A192" s="18">
        <f>+A165+1</f>
        <v>43473</v>
      </c>
      <c r="B192" s="205"/>
      <c r="C192" s="205"/>
      <c r="D192" s="205"/>
      <c r="S192" s="207">
        <f>+S166+1</f>
        <v>43473</v>
      </c>
      <c r="T192" s="205"/>
      <c r="U192" s="205"/>
      <c r="V192" s="205"/>
      <c r="AK192" s="208">
        <f>+AK166+1</f>
        <v>43473</v>
      </c>
      <c r="AL192" s="209"/>
      <c r="AM192" s="209"/>
      <c r="AN192" s="209"/>
      <c r="AO192" s="210"/>
      <c r="AP192" s="210"/>
      <c r="AQ192" s="210"/>
      <c r="AR192" s="210"/>
      <c r="AS192" s="210"/>
      <c r="AT192" s="210"/>
      <c r="AU192" s="210"/>
      <c r="AV192" s="210"/>
      <c r="AW192" s="210"/>
      <c r="AX192" s="210"/>
      <c r="AY192" s="210"/>
      <c r="AZ192" s="210"/>
      <c r="BA192" s="210"/>
      <c r="BC192" s="208">
        <f>+BC166+1</f>
        <v>43473</v>
      </c>
      <c r="BD192" s="209"/>
      <c r="BE192" s="209"/>
      <c r="BF192" s="209"/>
      <c r="BG192" s="210"/>
      <c r="BH192" s="210"/>
      <c r="BI192" s="210"/>
      <c r="BJ192" s="210"/>
      <c r="BK192" s="210"/>
      <c r="BL192" s="210"/>
      <c r="BM192" s="210"/>
      <c r="BN192" s="210"/>
      <c r="BO192" s="210"/>
      <c r="BP192" s="210"/>
      <c r="BQ192" s="210"/>
      <c r="BR192" s="210"/>
      <c r="BS192" s="210"/>
      <c r="BU192" s="208">
        <f>+BU166+1</f>
        <v>43473</v>
      </c>
      <c r="BV192" s="209"/>
      <c r="BW192" s="209"/>
      <c r="BX192" s="209"/>
      <c r="BY192" s="210"/>
      <c r="BZ192" s="210"/>
      <c r="CA192" s="210"/>
      <c r="CB192" s="210"/>
      <c r="CC192" s="210"/>
      <c r="CD192" s="210"/>
      <c r="CE192" s="210"/>
      <c r="CF192" s="210"/>
      <c r="CG192" s="210"/>
      <c r="CH192" s="210"/>
      <c r="CI192" s="210"/>
      <c r="CJ192" s="210"/>
      <c r="CK192" s="210"/>
    </row>
    <row r="193" spans="1:89" ht="18" thickBot="1" x14ac:dyDescent="0.35">
      <c r="A193" s="27">
        <f>+A192</f>
        <v>43473</v>
      </c>
      <c r="D193" s="28" t="s">
        <v>5</v>
      </c>
      <c r="E193" s="29"/>
      <c r="F193" s="29"/>
      <c r="G193" s="29"/>
      <c r="H193" s="30"/>
      <c r="I193" s="21"/>
      <c r="J193" s="31" t="s">
        <v>6</v>
      </c>
      <c r="K193" s="32"/>
      <c r="L193" s="32"/>
      <c r="M193" s="32"/>
      <c r="N193" s="32"/>
      <c r="O193" s="33"/>
      <c r="S193" s="27">
        <f>+S192</f>
        <v>43473</v>
      </c>
      <c r="V193" s="34" t="s">
        <v>5</v>
      </c>
      <c r="W193" s="35"/>
      <c r="X193" s="35"/>
      <c r="Y193" s="35"/>
      <c r="Z193" s="36"/>
      <c r="AA193" s="23"/>
      <c r="AB193" s="37" t="s">
        <v>6</v>
      </c>
      <c r="AC193" s="38"/>
      <c r="AD193" s="38"/>
      <c r="AE193" s="38"/>
      <c r="AF193" s="38"/>
      <c r="AG193" s="39"/>
      <c r="AK193" s="40">
        <f>+AK192</f>
        <v>43473</v>
      </c>
      <c r="AN193" s="41" t="s">
        <v>5</v>
      </c>
      <c r="AO193" s="42"/>
      <c r="AP193" s="42"/>
      <c r="AQ193" s="42"/>
      <c r="AR193" s="43"/>
      <c r="AT193" s="44" t="s">
        <v>6</v>
      </c>
      <c r="AU193" s="45"/>
      <c r="AV193" s="45"/>
      <c r="AW193" s="45"/>
      <c r="AX193" s="45"/>
      <c r="AY193" s="46"/>
      <c r="BC193" s="40">
        <f>+BC192</f>
        <v>43473</v>
      </c>
      <c r="BF193" s="41" t="s">
        <v>5</v>
      </c>
      <c r="BG193" s="42"/>
      <c r="BH193" s="42"/>
      <c r="BI193" s="42"/>
      <c r="BJ193" s="43"/>
      <c r="BL193" s="44" t="s">
        <v>6</v>
      </c>
      <c r="BM193" s="45"/>
      <c r="BN193" s="45"/>
      <c r="BO193" s="45"/>
      <c r="BP193" s="45"/>
      <c r="BQ193" s="46"/>
      <c r="BU193" s="40">
        <f>+BU192</f>
        <v>43473</v>
      </c>
      <c r="BX193" s="41" t="s">
        <v>5</v>
      </c>
      <c r="BY193" s="42"/>
      <c r="BZ193" s="42"/>
      <c r="CA193" s="42"/>
      <c r="CB193" s="43"/>
      <c r="CD193" s="44" t="s">
        <v>6</v>
      </c>
      <c r="CE193" s="45"/>
      <c r="CF193" s="45"/>
      <c r="CG193" s="45"/>
      <c r="CH193" s="45"/>
      <c r="CI193" s="46"/>
    </row>
    <row r="194" spans="1:89" ht="12.75" customHeight="1" x14ac:dyDescent="0.3">
      <c r="A194" s="47" t="s">
        <v>7</v>
      </c>
      <c r="B194" s="48" t="s">
        <v>8</v>
      </c>
      <c r="D194" s="49" t="s">
        <v>9</v>
      </c>
      <c r="E194" s="50" t="s">
        <v>10</v>
      </c>
      <c r="F194" s="50" t="s">
        <v>11</v>
      </c>
      <c r="G194" s="50" t="s">
        <v>12</v>
      </c>
      <c r="H194" s="51" t="s">
        <v>13</v>
      </c>
      <c r="I194" s="21"/>
      <c r="J194" s="52" t="s">
        <v>14</v>
      </c>
      <c r="K194" s="53" t="s">
        <v>15</v>
      </c>
      <c r="L194" s="53" t="s">
        <v>16</v>
      </c>
      <c r="M194" s="53" t="s">
        <v>10</v>
      </c>
      <c r="N194" s="53" t="s">
        <v>12</v>
      </c>
      <c r="O194" s="54" t="s">
        <v>13</v>
      </c>
      <c r="Q194" s="55" t="s">
        <v>17</v>
      </c>
      <c r="S194" s="47" t="s">
        <v>7</v>
      </c>
      <c r="T194" s="48" t="s">
        <v>8</v>
      </c>
      <c r="V194" s="56" t="s">
        <v>9</v>
      </c>
      <c r="W194" s="57" t="s">
        <v>10</v>
      </c>
      <c r="X194" s="57" t="s">
        <v>11</v>
      </c>
      <c r="Y194" s="57" t="s">
        <v>12</v>
      </c>
      <c r="Z194" s="58" t="s">
        <v>13</v>
      </c>
      <c r="AA194" s="23"/>
      <c r="AB194" s="59" t="s">
        <v>14</v>
      </c>
      <c r="AC194" s="60" t="s">
        <v>15</v>
      </c>
      <c r="AD194" s="60" t="s">
        <v>16</v>
      </c>
      <c r="AE194" s="60" t="s">
        <v>10</v>
      </c>
      <c r="AF194" s="60" t="s">
        <v>12</v>
      </c>
      <c r="AG194" s="61" t="s">
        <v>13</v>
      </c>
      <c r="AI194" s="55" t="s">
        <v>17</v>
      </c>
      <c r="AJ194" s="55" t="s">
        <v>18</v>
      </c>
      <c r="AK194" s="62" t="s">
        <v>7</v>
      </c>
      <c r="AL194" s="63" t="s">
        <v>8</v>
      </c>
      <c r="AN194" s="64" t="s">
        <v>9</v>
      </c>
      <c r="AO194" s="65" t="s">
        <v>10</v>
      </c>
      <c r="AP194" s="65" t="s">
        <v>11</v>
      </c>
      <c r="AQ194" s="65" t="s">
        <v>12</v>
      </c>
      <c r="AR194" s="66" t="s">
        <v>13</v>
      </c>
      <c r="AT194" s="67" t="s">
        <v>14</v>
      </c>
      <c r="AU194" s="68" t="s">
        <v>15</v>
      </c>
      <c r="AV194" s="68" t="s">
        <v>16</v>
      </c>
      <c r="AW194" s="68" t="s">
        <v>10</v>
      </c>
      <c r="AX194" s="68" t="s">
        <v>12</v>
      </c>
      <c r="AY194" s="69" t="s">
        <v>13</v>
      </c>
      <c r="BA194" s="70" t="s">
        <v>17</v>
      </c>
      <c r="BB194" s="71"/>
      <c r="BC194" s="47" t="s">
        <v>7</v>
      </c>
      <c r="BD194" s="48" t="s">
        <v>8</v>
      </c>
      <c r="BF194" s="64" t="s">
        <v>9</v>
      </c>
      <c r="BG194" s="65" t="s">
        <v>10</v>
      </c>
      <c r="BH194" s="65" t="s">
        <v>11</v>
      </c>
      <c r="BI194" s="65" t="s">
        <v>12</v>
      </c>
      <c r="BJ194" s="66" t="s">
        <v>13</v>
      </c>
      <c r="BL194" s="67" t="s">
        <v>14</v>
      </c>
      <c r="BM194" s="68" t="s">
        <v>15</v>
      </c>
      <c r="BN194" s="68" t="s">
        <v>16</v>
      </c>
      <c r="BO194" s="68" t="s">
        <v>10</v>
      </c>
      <c r="BP194" s="68" t="s">
        <v>12</v>
      </c>
      <c r="BQ194" s="69" t="s">
        <v>13</v>
      </c>
      <c r="BS194" s="70" t="s">
        <v>17</v>
      </c>
      <c r="BT194" s="71"/>
      <c r="BU194" s="47" t="s">
        <v>7</v>
      </c>
      <c r="BV194" s="48" t="s">
        <v>8</v>
      </c>
      <c r="BX194" s="64" t="s">
        <v>9</v>
      </c>
      <c r="BY194" s="65" t="s">
        <v>10</v>
      </c>
      <c r="BZ194" s="65" t="s">
        <v>11</v>
      </c>
      <c r="CA194" s="65" t="s">
        <v>12</v>
      </c>
      <c r="CB194" s="66" t="s">
        <v>13</v>
      </c>
      <c r="CD194" s="67" t="s">
        <v>14</v>
      </c>
      <c r="CE194" s="68" t="s">
        <v>15</v>
      </c>
      <c r="CF194" s="68" t="s">
        <v>16</v>
      </c>
      <c r="CG194" s="68" t="s">
        <v>10</v>
      </c>
      <c r="CH194" s="68" t="s">
        <v>12</v>
      </c>
      <c r="CI194" s="69" t="s">
        <v>13</v>
      </c>
      <c r="CK194" s="70" t="s">
        <v>17</v>
      </c>
    </row>
    <row r="195" spans="1:89" x14ac:dyDescent="0.3">
      <c r="A195" s="72"/>
      <c r="B195" s="73"/>
      <c r="D195" s="74"/>
      <c r="E195" s="75"/>
      <c r="F195" s="75"/>
      <c r="G195" s="75"/>
      <c r="H195" s="76"/>
      <c r="I195" s="21"/>
      <c r="J195" s="77"/>
      <c r="K195" s="78"/>
      <c r="L195" s="78"/>
      <c r="M195" s="78"/>
      <c r="N195" s="78"/>
      <c r="O195" s="79"/>
      <c r="Q195" s="55"/>
      <c r="S195" s="72"/>
      <c r="T195" s="73"/>
      <c r="V195" s="80"/>
      <c r="W195" s="81"/>
      <c r="X195" s="81"/>
      <c r="Y195" s="81"/>
      <c r="Z195" s="82"/>
      <c r="AA195" s="23"/>
      <c r="AB195" s="83"/>
      <c r="AC195" s="84"/>
      <c r="AD195" s="84"/>
      <c r="AE195" s="84"/>
      <c r="AF195" s="84"/>
      <c r="AG195" s="85"/>
      <c r="AI195" s="55"/>
      <c r="AJ195" s="55"/>
      <c r="AK195" s="86"/>
      <c r="AL195" s="87"/>
      <c r="AN195" s="88"/>
      <c r="AO195" s="89"/>
      <c r="AP195" s="89"/>
      <c r="AQ195" s="89"/>
      <c r="AR195" s="90"/>
      <c r="AT195" s="91"/>
      <c r="AU195" s="89"/>
      <c r="AV195" s="89"/>
      <c r="AW195" s="89"/>
      <c r="AX195" s="89"/>
      <c r="AY195" s="92"/>
      <c r="BA195" s="70"/>
      <c r="BB195" s="71"/>
      <c r="BC195" s="72"/>
      <c r="BD195" s="73"/>
      <c r="BF195" s="88"/>
      <c r="BG195" s="89"/>
      <c r="BH195" s="89"/>
      <c r="BI195" s="89"/>
      <c r="BJ195" s="90"/>
      <c r="BL195" s="91"/>
      <c r="BM195" s="89"/>
      <c r="BN195" s="89"/>
      <c r="BO195" s="89"/>
      <c r="BP195" s="89"/>
      <c r="BQ195" s="92"/>
      <c r="BS195" s="70"/>
      <c r="BT195" s="71"/>
      <c r="BU195" s="72"/>
      <c r="BV195" s="73"/>
      <c r="BX195" s="88"/>
      <c r="BY195" s="89"/>
      <c r="BZ195" s="89"/>
      <c r="CA195" s="89"/>
      <c r="CB195" s="90"/>
      <c r="CD195" s="91"/>
      <c r="CE195" s="89"/>
      <c r="CF195" s="89"/>
      <c r="CG195" s="89"/>
      <c r="CH195" s="89"/>
      <c r="CI195" s="92"/>
      <c r="CK195" s="70"/>
    </row>
    <row r="196" spans="1:89" s="125" customFormat="1" x14ac:dyDescent="0.3">
      <c r="A196" s="93" t="s">
        <v>19</v>
      </c>
      <c r="B196" s="94"/>
      <c r="C196"/>
      <c r="D196" s="95"/>
      <c r="E196" s="96"/>
      <c r="F196" s="96"/>
      <c r="G196" s="96"/>
      <c r="H196" s="97"/>
      <c r="I196"/>
      <c r="J196" s="98"/>
      <c r="K196" s="99"/>
      <c r="L196" s="99"/>
      <c r="M196" s="99"/>
      <c r="N196" s="99"/>
      <c r="O196" s="100"/>
      <c r="P196"/>
      <c r="Q196" s="101"/>
      <c r="R196"/>
      <c r="S196" s="93" t="s">
        <v>19</v>
      </c>
      <c r="T196" s="94"/>
      <c r="U196"/>
      <c r="V196" s="95"/>
      <c r="W196" s="96"/>
      <c r="X196" s="96"/>
      <c r="Y196" s="96"/>
      <c r="Z196" s="97"/>
      <c r="AA196"/>
      <c r="AB196" s="98"/>
      <c r="AC196" s="99"/>
      <c r="AD196" s="99"/>
      <c r="AE196" s="99"/>
      <c r="AF196" s="99"/>
      <c r="AG196" s="100"/>
      <c r="AH196"/>
      <c r="AI196" s="101"/>
      <c r="AJ196" s="101"/>
      <c r="AK196" s="102" t="s">
        <v>20</v>
      </c>
      <c r="AL196" s="103"/>
      <c r="AM196" s="26"/>
      <c r="AN196" s="104"/>
      <c r="AO196" s="105"/>
      <c r="AP196" s="105"/>
      <c r="AQ196" s="105"/>
      <c r="AR196" s="106"/>
      <c r="AS196" s="107"/>
      <c r="AT196" s="108"/>
      <c r="AU196" s="105"/>
      <c r="AV196" s="105"/>
      <c r="AW196" s="105"/>
      <c r="AX196" s="105"/>
      <c r="AY196" s="109"/>
      <c r="AZ196" s="26"/>
      <c r="BA196" s="110"/>
      <c r="BB196" s="111"/>
      <c r="BC196" s="93" t="str">
        <f t="shared" ref="BC196:BC215" si="217">BC169</f>
        <v>GAN.CRIANZA</v>
      </c>
      <c r="BD196" s="94"/>
      <c r="BE196" s="112"/>
      <c r="BF196" s="113"/>
      <c r="BG196" s="114"/>
      <c r="BH196" s="114"/>
      <c r="BI196" s="114"/>
      <c r="BJ196" s="115"/>
      <c r="BK196" s="112"/>
      <c r="BL196" s="116"/>
      <c r="BM196" s="114"/>
      <c r="BN196" s="114"/>
      <c r="BO196" s="114"/>
      <c r="BP196" s="114"/>
      <c r="BQ196" s="117"/>
      <c r="BR196" s="26"/>
      <c r="BS196" s="118"/>
      <c r="BT196" s="111"/>
      <c r="BU196" s="93" t="str">
        <f t="shared" ref="BU196:BU215" si="218">BU169</f>
        <v>GAN.CRIANZA</v>
      </c>
      <c r="BV196" s="94"/>
      <c r="BW196" s="112"/>
      <c r="BX196" s="119"/>
      <c r="BY196" s="120"/>
      <c r="BZ196" s="120"/>
      <c r="CA196" s="120"/>
      <c r="CB196" s="121"/>
      <c r="CC196" s="112"/>
      <c r="CD196" s="122"/>
      <c r="CE196" s="120"/>
      <c r="CF196" s="120"/>
      <c r="CG196" s="120"/>
      <c r="CH196" s="120"/>
      <c r="CI196" s="123"/>
      <c r="CJ196" s="26"/>
      <c r="CK196" s="124"/>
    </row>
    <row r="197" spans="1:89" x14ac:dyDescent="0.3">
      <c r="A197" s="126" t="str">
        <f t="shared" ref="A197:A202" si="219">+A170</f>
        <v xml:space="preserve">BECERRAS </v>
      </c>
      <c r="B197" s="127">
        <f t="shared" ref="B197:B202" si="220">+Q170</f>
        <v>0</v>
      </c>
      <c r="D197" s="128"/>
      <c r="E197" s="129"/>
      <c r="F197" s="129"/>
      <c r="G197" s="129"/>
      <c r="H197" s="130"/>
      <c r="I197" s="131"/>
      <c r="J197" s="132"/>
      <c r="K197" s="129"/>
      <c r="L197" s="129"/>
      <c r="M197" s="129"/>
      <c r="N197" s="129"/>
      <c r="O197" s="133"/>
      <c r="Q197" s="134">
        <f t="shared" ref="Q197:Q202" si="221">SUM(B197+D197+E197+F197+G197+H197-J197-K197-L197-M197-N197-O197)</f>
        <v>0</v>
      </c>
      <c r="S197" s="126" t="str">
        <f t="shared" ref="S197:S202" si="222">+S170</f>
        <v xml:space="preserve">BECERRAS </v>
      </c>
      <c r="T197" s="135">
        <f t="shared" ref="T197:T202" si="223">+AI170</f>
        <v>69</v>
      </c>
      <c r="V197" s="136"/>
      <c r="W197" s="137"/>
      <c r="X197" s="137"/>
      <c r="Y197" s="137"/>
      <c r="Z197" s="138"/>
      <c r="AB197" s="139"/>
      <c r="AC197" s="137"/>
      <c r="AD197" s="137"/>
      <c r="AE197" s="137"/>
      <c r="AF197" s="137"/>
      <c r="AG197" s="140"/>
      <c r="AI197" s="134">
        <f t="shared" ref="AI197:AI202" si="224">SUM(T197+V197+W197+X197+Y197+Z197-AB197-AC197-AD197-AE197-AF197-AG197)</f>
        <v>69</v>
      </c>
      <c r="AJ197" s="134">
        <v>58</v>
      </c>
      <c r="AK197" s="141" t="str">
        <f t="shared" ref="AK197:AK202" si="225">AK170</f>
        <v>POTRO HEMBRA</v>
      </c>
      <c r="AL197" s="142">
        <f t="shared" ref="AL197:AL202" si="226">+BA170</f>
        <v>4</v>
      </c>
      <c r="AN197" s="143"/>
      <c r="AO197" s="144"/>
      <c r="AP197" s="144"/>
      <c r="AQ197" s="144"/>
      <c r="AR197" s="145"/>
      <c r="AS197" s="146"/>
      <c r="AT197" s="147"/>
      <c r="AU197" s="144"/>
      <c r="AV197" s="144"/>
      <c r="AW197" s="144"/>
      <c r="AX197" s="144"/>
      <c r="AY197" s="148"/>
      <c r="BA197" s="110">
        <f t="shared" ref="BA197:BA202" si="227">SUM(AL197+AN197+AO197+AP197+AQ197+AR197-AT197-AU197-AV197-AW197-AX197-AY197)</f>
        <v>4</v>
      </c>
      <c r="BB197" s="149"/>
      <c r="BC197" s="126" t="str">
        <f t="shared" si="217"/>
        <v xml:space="preserve">BECERRAS </v>
      </c>
      <c r="BD197" s="127">
        <f t="shared" ref="BD197:BD202" si="228">+BS170</f>
        <v>0</v>
      </c>
      <c r="BF197" s="150"/>
      <c r="BG197" s="151"/>
      <c r="BH197" s="151"/>
      <c r="BI197" s="151"/>
      <c r="BJ197" s="152"/>
      <c r="BL197" s="153"/>
      <c r="BM197" s="151"/>
      <c r="BN197" s="151"/>
      <c r="BO197" s="151"/>
      <c r="BP197" s="151"/>
      <c r="BQ197" s="154"/>
      <c r="BS197" s="110">
        <f t="shared" ref="BS197:BS202" si="229">SUM(BD197+BF197+BG197+BH197+BI197+BJ197-BL197-BM197-BN197-BO197-BP197-BQ197)</f>
        <v>0</v>
      </c>
      <c r="BT197" s="149"/>
      <c r="BU197" s="126" t="str">
        <f t="shared" si="218"/>
        <v xml:space="preserve">BECERRAS </v>
      </c>
      <c r="BV197" s="127">
        <f t="shared" ref="BV197:BV202" si="230">+CK170</f>
        <v>0</v>
      </c>
      <c r="BX197" s="155"/>
      <c r="BY197" s="156"/>
      <c r="BZ197" s="156"/>
      <c r="CA197" s="156"/>
      <c r="CB197" s="157"/>
      <c r="CD197" s="158"/>
      <c r="CE197" s="156"/>
      <c r="CF197" s="156"/>
      <c r="CG197" s="156"/>
      <c r="CH197" s="156"/>
      <c r="CI197" s="159"/>
      <c r="CK197" s="110">
        <f t="shared" ref="CK197:CK202" si="231">SUM(BV197+BX197+BY197+BZ197+CA197+CB197-CD197-CE197-CF197-CG197-CH197-CI197)</f>
        <v>0</v>
      </c>
    </row>
    <row r="198" spans="1:89" x14ac:dyDescent="0.3">
      <c r="A198" s="126" t="str">
        <f t="shared" si="219"/>
        <v>BECERROS</v>
      </c>
      <c r="B198" s="127">
        <f t="shared" si="220"/>
        <v>0</v>
      </c>
      <c r="D198" s="128"/>
      <c r="E198" s="129"/>
      <c r="F198" s="129"/>
      <c r="G198" s="129"/>
      <c r="H198" s="130"/>
      <c r="I198" s="131"/>
      <c r="J198" s="132"/>
      <c r="K198" s="129"/>
      <c r="L198" s="129"/>
      <c r="M198" s="129"/>
      <c r="N198" s="129"/>
      <c r="O198" s="133"/>
      <c r="Q198" s="134">
        <f t="shared" si="221"/>
        <v>0</v>
      </c>
      <c r="S198" s="126" t="str">
        <f t="shared" si="222"/>
        <v>BECERROS</v>
      </c>
      <c r="T198" s="135">
        <f t="shared" si="223"/>
        <v>59</v>
      </c>
      <c r="V198" s="136"/>
      <c r="W198" s="137"/>
      <c r="X198" s="137"/>
      <c r="Y198" s="137"/>
      <c r="Z198" s="138"/>
      <c r="AB198" s="139"/>
      <c r="AC198" s="137"/>
      <c r="AD198" s="137"/>
      <c r="AE198" s="137"/>
      <c r="AF198" s="137"/>
      <c r="AG198" s="140"/>
      <c r="AI198" s="134">
        <f t="shared" si="224"/>
        <v>59</v>
      </c>
      <c r="AJ198" s="134">
        <v>48</v>
      </c>
      <c r="AK198" s="141" t="str">
        <f t="shared" si="225"/>
        <v>POTRO MACHO</v>
      </c>
      <c r="AL198" s="142">
        <f t="shared" si="226"/>
        <v>6</v>
      </c>
      <c r="AN198" s="143"/>
      <c r="AO198" s="144"/>
      <c r="AP198" s="144"/>
      <c r="AQ198" s="144"/>
      <c r="AR198" s="145"/>
      <c r="AS198" s="146"/>
      <c r="AT198" s="147"/>
      <c r="AU198" s="144"/>
      <c r="AV198" s="144"/>
      <c r="AW198" s="144"/>
      <c r="AX198" s="144"/>
      <c r="AY198" s="148"/>
      <c r="BA198" s="110">
        <f t="shared" si="227"/>
        <v>6</v>
      </c>
      <c r="BB198" s="149"/>
      <c r="BC198" s="126" t="str">
        <f t="shared" si="217"/>
        <v>BECERROS</v>
      </c>
      <c r="BD198" s="127">
        <f t="shared" si="228"/>
        <v>0</v>
      </c>
      <c r="BF198" s="150"/>
      <c r="BG198" s="151"/>
      <c r="BH198" s="151"/>
      <c r="BI198" s="151"/>
      <c r="BJ198" s="152"/>
      <c r="BL198" s="153"/>
      <c r="BM198" s="151"/>
      <c r="BN198" s="151"/>
      <c r="BO198" s="151"/>
      <c r="BP198" s="151"/>
      <c r="BQ198" s="154"/>
      <c r="BS198" s="110">
        <f t="shared" si="229"/>
        <v>0</v>
      </c>
      <c r="BT198" s="149"/>
      <c r="BU198" s="126" t="str">
        <f t="shared" si="218"/>
        <v>BECERROS</v>
      </c>
      <c r="BV198" s="127">
        <f t="shared" si="230"/>
        <v>0</v>
      </c>
      <c r="BX198" s="155"/>
      <c r="BY198" s="156"/>
      <c r="BZ198" s="156"/>
      <c r="CA198" s="156"/>
      <c r="CB198" s="157"/>
      <c r="CD198" s="158"/>
      <c r="CE198" s="156"/>
      <c r="CF198" s="156"/>
      <c r="CG198" s="156"/>
      <c r="CH198" s="156"/>
      <c r="CI198" s="159"/>
      <c r="CK198" s="110">
        <f t="shared" si="231"/>
        <v>0</v>
      </c>
    </row>
    <row r="199" spans="1:89" x14ac:dyDescent="0.3">
      <c r="A199" s="126" t="str">
        <f t="shared" si="219"/>
        <v>MAUTAS</v>
      </c>
      <c r="B199" s="127">
        <f t="shared" si="220"/>
        <v>54</v>
      </c>
      <c r="D199" s="95"/>
      <c r="E199" s="129"/>
      <c r="F199" s="129"/>
      <c r="G199" s="129"/>
      <c r="H199" s="130"/>
      <c r="I199" s="131"/>
      <c r="J199" s="132"/>
      <c r="K199" s="129"/>
      <c r="L199" s="129"/>
      <c r="M199" s="129"/>
      <c r="N199" s="129"/>
      <c r="O199" s="133"/>
      <c r="Q199" s="134">
        <f t="shared" si="221"/>
        <v>54</v>
      </c>
      <c r="S199" s="126" t="str">
        <f t="shared" si="222"/>
        <v>MAUTAS</v>
      </c>
      <c r="T199" s="135">
        <f t="shared" si="223"/>
        <v>0</v>
      </c>
      <c r="V199" s="95"/>
      <c r="W199" s="137"/>
      <c r="X199" s="137"/>
      <c r="Y199" s="137"/>
      <c r="Z199" s="138"/>
      <c r="AB199" s="139"/>
      <c r="AC199" s="137"/>
      <c r="AD199" s="137"/>
      <c r="AE199" s="137"/>
      <c r="AF199" s="137"/>
      <c r="AG199" s="140"/>
      <c r="AI199" s="134">
        <f t="shared" si="224"/>
        <v>0</v>
      </c>
      <c r="AJ199" s="134"/>
      <c r="AK199" s="141" t="str">
        <f t="shared" si="225"/>
        <v>CABALLO</v>
      </c>
      <c r="AL199" s="142">
        <f t="shared" si="226"/>
        <v>8</v>
      </c>
      <c r="AN199" s="95"/>
      <c r="AO199" s="144"/>
      <c r="AP199" s="144"/>
      <c r="AQ199" s="144"/>
      <c r="AR199" s="145"/>
      <c r="AS199" s="146"/>
      <c r="AT199" s="147"/>
      <c r="AU199" s="144"/>
      <c r="AV199" s="144"/>
      <c r="AW199" s="144"/>
      <c r="AX199" s="144"/>
      <c r="AY199" s="148"/>
      <c r="BA199" s="110">
        <f t="shared" si="227"/>
        <v>8</v>
      </c>
      <c r="BB199" s="149"/>
      <c r="BC199" s="126" t="str">
        <f t="shared" si="217"/>
        <v>MAUTAS</v>
      </c>
      <c r="BD199" s="127">
        <f t="shared" si="228"/>
        <v>0</v>
      </c>
      <c r="BF199" s="113"/>
      <c r="BG199" s="151"/>
      <c r="BH199" s="151"/>
      <c r="BI199" s="151"/>
      <c r="BJ199" s="152"/>
      <c r="BL199" s="153"/>
      <c r="BM199" s="151"/>
      <c r="BN199" s="151"/>
      <c r="BO199" s="151"/>
      <c r="BP199" s="151"/>
      <c r="BQ199" s="154"/>
      <c r="BS199" s="110">
        <f t="shared" si="229"/>
        <v>0</v>
      </c>
      <c r="BT199" s="149"/>
      <c r="BU199" s="126" t="str">
        <f t="shared" si="218"/>
        <v>MAUTAS</v>
      </c>
      <c r="BV199" s="127">
        <f t="shared" si="230"/>
        <v>0</v>
      </c>
      <c r="BX199" s="119"/>
      <c r="BY199" s="156"/>
      <c r="BZ199" s="156"/>
      <c r="CA199" s="156"/>
      <c r="CB199" s="157"/>
      <c r="CD199" s="158"/>
      <c r="CE199" s="156"/>
      <c r="CF199" s="156"/>
      <c r="CG199" s="156"/>
      <c r="CH199" s="156"/>
      <c r="CI199" s="159"/>
      <c r="CK199" s="110">
        <f t="shared" si="231"/>
        <v>0</v>
      </c>
    </row>
    <row r="200" spans="1:89" x14ac:dyDescent="0.3">
      <c r="A200" s="126" t="str">
        <f t="shared" si="219"/>
        <v>MAUTES</v>
      </c>
      <c r="B200" s="127">
        <f t="shared" si="220"/>
        <v>280</v>
      </c>
      <c r="D200" s="95"/>
      <c r="E200" s="129"/>
      <c r="F200" s="129"/>
      <c r="G200" s="129"/>
      <c r="H200" s="130"/>
      <c r="I200" s="131"/>
      <c r="J200" s="132"/>
      <c r="K200" s="129"/>
      <c r="L200" s="129"/>
      <c r="M200" s="129"/>
      <c r="N200" s="129"/>
      <c r="O200" s="133"/>
      <c r="Q200" s="134">
        <f t="shared" si="221"/>
        <v>280</v>
      </c>
      <c r="S200" s="126" t="str">
        <f t="shared" si="222"/>
        <v>MAUTES</v>
      </c>
      <c r="T200" s="135">
        <f t="shared" si="223"/>
        <v>0</v>
      </c>
      <c r="V200" s="95"/>
      <c r="W200" s="137"/>
      <c r="X200" s="137"/>
      <c r="Y200" s="137"/>
      <c r="Z200" s="138"/>
      <c r="AB200" s="139"/>
      <c r="AC200" s="137"/>
      <c r="AD200" s="137"/>
      <c r="AE200" s="137"/>
      <c r="AF200" s="137"/>
      <c r="AG200" s="140"/>
      <c r="AI200" s="134">
        <f t="shared" si="224"/>
        <v>0</v>
      </c>
      <c r="AJ200" s="134">
        <v>0</v>
      </c>
      <c r="AK200" s="141" t="str">
        <f t="shared" si="225"/>
        <v>YEGUA</v>
      </c>
      <c r="AL200" s="142">
        <f t="shared" si="226"/>
        <v>7</v>
      </c>
      <c r="AN200" s="95"/>
      <c r="AO200" s="144"/>
      <c r="AP200" s="144"/>
      <c r="AQ200" s="144"/>
      <c r="AR200" s="145"/>
      <c r="AS200" s="146"/>
      <c r="AT200" s="147"/>
      <c r="AU200" s="144"/>
      <c r="AV200" s="144"/>
      <c r="AW200" s="144"/>
      <c r="AX200" s="144"/>
      <c r="AY200" s="148"/>
      <c r="BA200" s="110">
        <f t="shared" si="227"/>
        <v>7</v>
      </c>
      <c r="BB200" s="149"/>
      <c r="BC200" s="126" t="str">
        <f t="shared" si="217"/>
        <v>MAUTES</v>
      </c>
      <c r="BD200" s="127">
        <f t="shared" si="228"/>
        <v>0</v>
      </c>
      <c r="BF200" s="113"/>
      <c r="BG200" s="151"/>
      <c r="BH200" s="151"/>
      <c r="BI200" s="151"/>
      <c r="BJ200" s="152"/>
      <c r="BL200" s="153"/>
      <c r="BM200" s="151"/>
      <c r="BN200" s="151"/>
      <c r="BO200" s="151"/>
      <c r="BP200" s="151"/>
      <c r="BQ200" s="154"/>
      <c r="BS200" s="110">
        <f t="shared" si="229"/>
        <v>0</v>
      </c>
      <c r="BT200" s="149"/>
      <c r="BU200" s="126" t="str">
        <f t="shared" si="218"/>
        <v>MAUTES</v>
      </c>
      <c r="BV200" s="127">
        <f t="shared" si="230"/>
        <v>0</v>
      </c>
      <c r="BX200" s="119"/>
      <c r="BY200" s="156"/>
      <c r="BZ200" s="156"/>
      <c r="CA200" s="156"/>
      <c r="CB200" s="157"/>
      <c r="CD200" s="158"/>
      <c r="CE200" s="156"/>
      <c r="CF200" s="156"/>
      <c r="CG200" s="156"/>
      <c r="CH200" s="156"/>
      <c r="CI200" s="159"/>
      <c r="CK200" s="110">
        <f t="shared" si="231"/>
        <v>0</v>
      </c>
    </row>
    <row r="201" spans="1:89" x14ac:dyDescent="0.3">
      <c r="A201" s="126">
        <f t="shared" si="219"/>
        <v>0</v>
      </c>
      <c r="B201" s="127">
        <f t="shared" si="220"/>
        <v>0</v>
      </c>
      <c r="D201" s="95"/>
      <c r="E201" s="129"/>
      <c r="F201" s="129"/>
      <c r="G201" s="129"/>
      <c r="H201" s="130"/>
      <c r="I201" s="131"/>
      <c r="J201" s="132"/>
      <c r="K201" s="129"/>
      <c r="L201" s="129"/>
      <c r="M201" s="129"/>
      <c r="N201" s="129"/>
      <c r="O201" s="133"/>
      <c r="Q201" s="134">
        <f t="shared" si="221"/>
        <v>0</v>
      </c>
      <c r="S201" s="126">
        <f t="shared" si="222"/>
        <v>0</v>
      </c>
      <c r="T201" s="135">
        <f t="shared" si="223"/>
        <v>0</v>
      </c>
      <c r="V201" s="95"/>
      <c r="W201" s="137"/>
      <c r="X201" s="137"/>
      <c r="Y201" s="137"/>
      <c r="Z201" s="138"/>
      <c r="AB201" s="139"/>
      <c r="AC201" s="137"/>
      <c r="AD201" s="137"/>
      <c r="AE201" s="137"/>
      <c r="AF201" s="137"/>
      <c r="AG201" s="140"/>
      <c r="AI201" s="134">
        <f t="shared" si="224"/>
        <v>0</v>
      </c>
      <c r="AJ201" s="134"/>
      <c r="AK201" s="141">
        <f t="shared" si="225"/>
        <v>0</v>
      </c>
      <c r="AL201" s="142">
        <f t="shared" si="226"/>
        <v>0</v>
      </c>
      <c r="AN201" s="95"/>
      <c r="AO201" s="144"/>
      <c r="AP201" s="144"/>
      <c r="AQ201" s="144"/>
      <c r="AR201" s="145"/>
      <c r="AS201" s="146"/>
      <c r="AT201" s="147"/>
      <c r="AU201" s="144"/>
      <c r="AV201" s="144"/>
      <c r="AW201" s="144"/>
      <c r="AX201" s="144"/>
      <c r="AY201" s="148"/>
      <c r="BA201" s="110">
        <f t="shared" si="227"/>
        <v>0</v>
      </c>
      <c r="BB201" s="149"/>
      <c r="BC201" s="126">
        <f t="shared" si="217"/>
        <v>0</v>
      </c>
      <c r="BD201" s="127">
        <f t="shared" si="228"/>
        <v>0</v>
      </c>
      <c r="BF201" s="113"/>
      <c r="BG201" s="151"/>
      <c r="BH201" s="151"/>
      <c r="BI201" s="151"/>
      <c r="BJ201" s="152"/>
      <c r="BL201" s="153"/>
      <c r="BM201" s="151"/>
      <c r="BN201" s="151"/>
      <c r="BO201" s="151"/>
      <c r="BP201" s="151"/>
      <c r="BQ201" s="154"/>
      <c r="BS201" s="110">
        <f t="shared" si="229"/>
        <v>0</v>
      </c>
      <c r="BT201" s="149"/>
      <c r="BU201" s="126">
        <f t="shared" si="218"/>
        <v>0</v>
      </c>
      <c r="BV201" s="127">
        <f t="shared" si="230"/>
        <v>0</v>
      </c>
      <c r="BX201" s="119"/>
      <c r="BY201" s="156"/>
      <c r="BZ201" s="156"/>
      <c r="CA201" s="156"/>
      <c r="CB201" s="157"/>
      <c r="CD201" s="158"/>
      <c r="CE201" s="156"/>
      <c r="CF201" s="156"/>
      <c r="CG201" s="156"/>
      <c r="CH201" s="156"/>
      <c r="CI201" s="159"/>
      <c r="CK201" s="110">
        <f t="shared" si="231"/>
        <v>0</v>
      </c>
    </row>
    <row r="202" spans="1:89" x14ac:dyDescent="0.3">
      <c r="A202" s="126">
        <f t="shared" si="219"/>
        <v>0</v>
      </c>
      <c r="B202" s="127">
        <f t="shared" si="220"/>
        <v>0</v>
      </c>
      <c r="D202" s="95"/>
      <c r="E202" s="129"/>
      <c r="F202" s="129"/>
      <c r="G202" s="129"/>
      <c r="H202" s="130"/>
      <c r="I202" s="131"/>
      <c r="J202" s="132"/>
      <c r="K202" s="129"/>
      <c r="L202" s="129"/>
      <c r="M202" s="129"/>
      <c r="N202" s="129"/>
      <c r="O202" s="133"/>
      <c r="Q202" s="134">
        <f t="shared" si="221"/>
        <v>0</v>
      </c>
      <c r="S202" s="126">
        <f t="shared" si="222"/>
        <v>0</v>
      </c>
      <c r="T202" s="135">
        <f t="shared" si="223"/>
        <v>0</v>
      </c>
      <c r="V202" s="95"/>
      <c r="W202" s="137"/>
      <c r="X202" s="137"/>
      <c r="Y202" s="137"/>
      <c r="Z202" s="138"/>
      <c r="AB202" s="139"/>
      <c r="AC202" s="137"/>
      <c r="AD202" s="137"/>
      <c r="AE202" s="137"/>
      <c r="AF202" s="137"/>
      <c r="AG202" s="140"/>
      <c r="AI202" s="134">
        <f t="shared" si="224"/>
        <v>0</v>
      </c>
      <c r="AJ202" s="134"/>
      <c r="AK202" s="141">
        <f t="shared" si="225"/>
        <v>0</v>
      </c>
      <c r="AL202" s="142">
        <f t="shared" si="226"/>
        <v>0</v>
      </c>
      <c r="AN202" s="95"/>
      <c r="AO202" s="144"/>
      <c r="AP202" s="144"/>
      <c r="AQ202" s="144"/>
      <c r="AR202" s="145"/>
      <c r="AS202" s="146"/>
      <c r="AT202" s="147"/>
      <c r="AU202" s="144"/>
      <c r="AV202" s="144"/>
      <c r="AW202" s="144"/>
      <c r="AX202" s="144"/>
      <c r="AY202" s="148"/>
      <c r="BA202" s="110">
        <f t="shared" si="227"/>
        <v>0</v>
      </c>
      <c r="BB202" s="149"/>
      <c r="BC202" s="126">
        <f t="shared" si="217"/>
        <v>0</v>
      </c>
      <c r="BD202" s="127">
        <f t="shared" si="228"/>
        <v>0</v>
      </c>
      <c r="BF202" s="113"/>
      <c r="BG202" s="151"/>
      <c r="BH202" s="151"/>
      <c r="BI202" s="151"/>
      <c r="BJ202" s="152"/>
      <c r="BL202" s="153"/>
      <c r="BM202" s="151"/>
      <c r="BN202" s="151"/>
      <c r="BO202" s="151"/>
      <c r="BP202" s="151"/>
      <c r="BQ202" s="154"/>
      <c r="BS202" s="110">
        <f t="shared" si="229"/>
        <v>0</v>
      </c>
      <c r="BT202" s="149"/>
      <c r="BU202" s="126">
        <f t="shared" si="218"/>
        <v>0</v>
      </c>
      <c r="BV202" s="127">
        <f t="shared" si="230"/>
        <v>0</v>
      </c>
      <c r="BX202" s="119"/>
      <c r="BY202" s="156"/>
      <c r="BZ202" s="156"/>
      <c r="CA202" s="156"/>
      <c r="CB202" s="157"/>
      <c r="CD202" s="158"/>
      <c r="CE202" s="156"/>
      <c r="CF202" s="156"/>
      <c r="CG202" s="156"/>
      <c r="CH202" s="156"/>
      <c r="CI202" s="159"/>
      <c r="CK202" s="110">
        <f t="shared" si="231"/>
        <v>0</v>
      </c>
    </row>
    <row r="203" spans="1:89" s="125" customFormat="1" x14ac:dyDescent="0.3">
      <c r="A203" s="93" t="s">
        <v>29</v>
      </c>
      <c r="B203" s="127"/>
      <c r="C203"/>
      <c r="D203" s="95"/>
      <c r="E203" s="160"/>
      <c r="F203" s="160"/>
      <c r="G203" s="160"/>
      <c r="H203" s="161"/>
      <c r="I203" s="131"/>
      <c r="J203" s="162"/>
      <c r="K203" s="163"/>
      <c r="L203" s="163"/>
      <c r="M203" s="163"/>
      <c r="N203" s="163"/>
      <c r="O203" s="164"/>
      <c r="P203"/>
      <c r="Q203" s="134"/>
      <c r="R203"/>
      <c r="S203" s="93" t="s">
        <v>29</v>
      </c>
      <c r="T203" s="135"/>
      <c r="U203"/>
      <c r="V203" s="95"/>
      <c r="W203" s="165"/>
      <c r="X203" s="165"/>
      <c r="Y203" s="165"/>
      <c r="Z203" s="166"/>
      <c r="AA203"/>
      <c r="AB203" s="167"/>
      <c r="AC203" s="168"/>
      <c r="AD203" s="168"/>
      <c r="AE203" s="168"/>
      <c r="AF203" s="168"/>
      <c r="AG203" s="169"/>
      <c r="AH203"/>
      <c r="AI203" s="101"/>
      <c r="AJ203" s="101"/>
      <c r="AK203" s="102" t="s">
        <v>30</v>
      </c>
      <c r="AL203" s="142"/>
      <c r="AM203" s="26"/>
      <c r="AN203" s="95"/>
      <c r="AO203" s="170"/>
      <c r="AP203" s="170"/>
      <c r="AQ203" s="170"/>
      <c r="AR203" s="171"/>
      <c r="AS203" s="107"/>
      <c r="AT203" s="172"/>
      <c r="AU203" s="170"/>
      <c r="AV203" s="170"/>
      <c r="AW203" s="170"/>
      <c r="AX203" s="170"/>
      <c r="AY203" s="173"/>
      <c r="AZ203" s="107"/>
      <c r="BA203" s="174"/>
      <c r="BB203" s="111"/>
      <c r="BC203" s="93" t="str">
        <f t="shared" si="217"/>
        <v>GAN. PRODUCCION</v>
      </c>
      <c r="BD203" s="127"/>
      <c r="BE203" s="26"/>
      <c r="BF203" s="113"/>
      <c r="BG203" s="114"/>
      <c r="BH203" s="114"/>
      <c r="BI203" s="114"/>
      <c r="BJ203" s="115"/>
      <c r="BK203" s="112"/>
      <c r="BL203" s="116"/>
      <c r="BM203" s="114"/>
      <c r="BN203" s="114"/>
      <c r="BO203" s="114"/>
      <c r="BP203" s="114"/>
      <c r="BQ203" s="117"/>
      <c r="BR203" s="26"/>
      <c r="BS203" s="118"/>
      <c r="BT203" s="111"/>
      <c r="BU203" s="93" t="str">
        <f t="shared" si="218"/>
        <v>GAN. PRODUCCION</v>
      </c>
      <c r="BV203" s="127"/>
      <c r="BW203" s="26"/>
      <c r="BX203" s="119"/>
      <c r="BY203" s="120"/>
      <c r="BZ203" s="120"/>
      <c r="CA203" s="120"/>
      <c r="CB203" s="121"/>
      <c r="CC203" s="112"/>
      <c r="CD203" s="122"/>
      <c r="CE203" s="120"/>
      <c r="CF203" s="120"/>
      <c r="CG203" s="120"/>
      <c r="CH203" s="120"/>
      <c r="CI203" s="123"/>
      <c r="CJ203" s="26"/>
      <c r="CK203" s="124"/>
    </row>
    <row r="204" spans="1:89" x14ac:dyDescent="0.3">
      <c r="A204" s="126" t="str">
        <f t="shared" ref="A204:A210" si="232">+A177</f>
        <v>VACAS EN PRODUCCION</v>
      </c>
      <c r="B204" s="127">
        <f t="shared" ref="B204:B210" si="233">+Q177</f>
        <v>0</v>
      </c>
      <c r="D204" s="95"/>
      <c r="E204" s="129"/>
      <c r="F204" s="129"/>
      <c r="G204" s="129"/>
      <c r="H204" s="130"/>
      <c r="I204" s="131"/>
      <c r="J204" s="132"/>
      <c r="K204" s="129"/>
      <c r="L204" s="129"/>
      <c r="M204" s="129"/>
      <c r="N204" s="129"/>
      <c r="O204" s="133"/>
      <c r="Q204" s="134">
        <f t="shared" ref="Q204:Q210" si="234">SUM(B204+D204+E204+F204+G204+H204-J204-K204-L204-M204-N204-O204)</f>
        <v>0</v>
      </c>
      <c r="S204" s="126" t="str">
        <f t="shared" ref="S204:S210" si="235">+S177</f>
        <v>VACAS EN PRODUCCION</v>
      </c>
      <c r="T204" s="135">
        <f t="shared" ref="T204:T210" si="236">+AI177</f>
        <v>155</v>
      </c>
      <c r="V204" s="95"/>
      <c r="W204" s="137"/>
      <c r="X204" s="137"/>
      <c r="Y204" s="137"/>
      <c r="Z204" s="138"/>
      <c r="AB204" s="139"/>
      <c r="AC204" s="137"/>
      <c r="AD204" s="137"/>
      <c r="AE204" s="137"/>
      <c r="AF204" s="137"/>
      <c r="AG204" s="140"/>
      <c r="AI204" s="134">
        <f t="shared" ref="AI204:AI210" si="237">SUM(T204+V204+W204+X204+Y204+Z204-AB204-AC204-AD204-AE204-AF204-AG204)</f>
        <v>155</v>
      </c>
      <c r="AJ204" s="134"/>
      <c r="AK204" s="141" t="str">
        <f t="shared" ref="AK204:AK210" si="238">AK177</f>
        <v>POTRO HEMBRA</v>
      </c>
      <c r="AL204" s="142">
        <f t="shared" ref="AL204:AL210" si="239">+BA177</f>
        <v>1</v>
      </c>
      <c r="AN204" s="95"/>
      <c r="AO204" s="144"/>
      <c r="AP204" s="144"/>
      <c r="AQ204" s="144"/>
      <c r="AR204" s="145"/>
      <c r="AS204" s="146"/>
      <c r="AT204" s="147"/>
      <c r="AU204" s="144"/>
      <c r="AV204" s="144"/>
      <c r="AW204" s="144"/>
      <c r="AX204" s="144"/>
      <c r="AY204" s="148"/>
      <c r="BA204" s="110">
        <f t="shared" ref="BA204:BA210" si="240">SUM(AL204+AN204+AO204+AP204+AQ204+AR204-AT204-AU204-AV204-AW204-AX204-AY204)</f>
        <v>1</v>
      </c>
      <c r="BB204" s="149"/>
      <c r="BC204" s="126" t="str">
        <f t="shared" si="217"/>
        <v>VACAS EN PRODUCCION</v>
      </c>
      <c r="BD204" s="127">
        <f t="shared" ref="BD204:BD210" si="241">+BS177</f>
        <v>0</v>
      </c>
      <c r="BF204" s="113"/>
      <c r="BG204" s="151"/>
      <c r="BH204" s="151"/>
      <c r="BI204" s="151"/>
      <c r="BJ204" s="152"/>
      <c r="BL204" s="153"/>
      <c r="BM204" s="151"/>
      <c r="BN204" s="151"/>
      <c r="BO204" s="151"/>
      <c r="BP204" s="151"/>
      <c r="BQ204" s="154"/>
      <c r="BS204" s="110">
        <f t="shared" ref="BS204:BS210" si="242">SUM(BD204+BF204+BG204+BH204+BI204+BJ204-BL204-BM204-BN204-BO204-BP204-BQ204)</f>
        <v>0</v>
      </c>
      <c r="BT204" s="149"/>
      <c r="BU204" s="126" t="str">
        <f t="shared" si="218"/>
        <v>VACAS EN PRODUCCION</v>
      </c>
      <c r="BV204" s="127">
        <f>+CK177</f>
        <v>0</v>
      </c>
      <c r="BX204" s="119"/>
      <c r="BY204" s="156"/>
      <c r="BZ204" s="156"/>
      <c r="CA204" s="156"/>
      <c r="CB204" s="157"/>
      <c r="CD204" s="158"/>
      <c r="CE204" s="156"/>
      <c r="CF204" s="156"/>
      <c r="CG204" s="156"/>
      <c r="CH204" s="156"/>
      <c r="CI204" s="159"/>
      <c r="CK204" s="110">
        <f t="shared" ref="CK204:CK210" si="243">SUM(BV204+BX204+BY204+BZ204+CA204+CB204-CD204-CE204-CF204-CG204-CH204-CI204)</f>
        <v>0</v>
      </c>
    </row>
    <row r="205" spans="1:89" x14ac:dyDescent="0.3">
      <c r="A205" s="126" t="str">
        <f t="shared" si="232"/>
        <v>VACAS PREÑADAS</v>
      </c>
      <c r="B205" s="127">
        <f t="shared" si="233"/>
        <v>0</v>
      </c>
      <c r="D205" s="95"/>
      <c r="E205" s="129"/>
      <c r="F205" s="129"/>
      <c r="G205" s="129"/>
      <c r="H205" s="130"/>
      <c r="I205" s="131"/>
      <c r="J205" s="132"/>
      <c r="K205" s="129"/>
      <c r="L205" s="129"/>
      <c r="M205" s="129"/>
      <c r="N205" s="129"/>
      <c r="O205" s="133"/>
      <c r="Q205" s="134">
        <f t="shared" si="234"/>
        <v>0</v>
      </c>
      <c r="S205" s="126" t="str">
        <f t="shared" si="235"/>
        <v>VACAS PREÑADAS</v>
      </c>
      <c r="T205" s="135">
        <f t="shared" si="236"/>
        <v>15</v>
      </c>
      <c r="V205" s="95"/>
      <c r="W205" s="137"/>
      <c r="X205" s="137"/>
      <c r="Y205" s="137"/>
      <c r="Z205" s="138"/>
      <c r="AB205" s="139"/>
      <c r="AC205" s="137"/>
      <c r="AD205" s="137"/>
      <c r="AE205" s="137"/>
      <c r="AF205" s="137"/>
      <c r="AG205" s="140"/>
      <c r="AI205" s="134">
        <f t="shared" si="237"/>
        <v>15</v>
      </c>
      <c r="AJ205" s="134">
        <v>87</v>
      </c>
      <c r="AK205" s="141" t="str">
        <f t="shared" si="238"/>
        <v>POTRO MACHO</v>
      </c>
      <c r="AL205" s="142">
        <f t="shared" si="239"/>
        <v>0</v>
      </c>
      <c r="AN205" s="95"/>
      <c r="AO205" s="144"/>
      <c r="AP205" s="144"/>
      <c r="AQ205" s="144"/>
      <c r="AR205" s="145"/>
      <c r="AS205" s="146"/>
      <c r="AT205" s="147"/>
      <c r="AU205" s="144"/>
      <c r="AV205" s="144"/>
      <c r="AW205" s="144"/>
      <c r="AX205" s="144"/>
      <c r="AY205" s="148"/>
      <c r="BA205" s="110">
        <f t="shared" si="240"/>
        <v>0</v>
      </c>
      <c r="BB205" s="149"/>
      <c r="BC205" s="126" t="str">
        <f t="shared" si="217"/>
        <v>VACAS PREÑADAS</v>
      </c>
      <c r="BD205" s="127">
        <f t="shared" si="241"/>
        <v>0</v>
      </c>
      <c r="BF205" s="113"/>
      <c r="BG205" s="151"/>
      <c r="BH205" s="151"/>
      <c r="BI205" s="151"/>
      <c r="BJ205" s="152"/>
      <c r="BL205" s="153"/>
      <c r="BM205" s="151"/>
      <c r="BN205" s="151"/>
      <c r="BO205" s="151"/>
      <c r="BP205" s="151"/>
      <c r="BQ205" s="154"/>
      <c r="BS205" s="110">
        <f t="shared" si="242"/>
        <v>0</v>
      </c>
      <c r="BT205" s="149"/>
      <c r="BU205" s="126" t="str">
        <f t="shared" si="218"/>
        <v>VACAS PREÑADAS</v>
      </c>
      <c r="BV205" s="127">
        <f t="shared" ref="BV205:BV210" si="244">+CK178</f>
        <v>0</v>
      </c>
      <c r="BX205" s="119"/>
      <c r="BY205" s="156"/>
      <c r="BZ205" s="156"/>
      <c r="CA205" s="156"/>
      <c r="CB205" s="157"/>
      <c r="CD205" s="158"/>
      <c r="CE205" s="156"/>
      <c r="CF205" s="156"/>
      <c r="CG205" s="156"/>
      <c r="CH205" s="156"/>
      <c r="CI205" s="159"/>
      <c r="CK205" s="110">
        <f t="shared" si="243"/>
        <v>0</v>
      </c>
    </row>
    <row r="206" spans="1:89" x14ac:dyDescent="0.3">
      <c r="A206" s="126" t="str">
        <f t="shared" si="232"/>
        <v>VACAS VACIAS</v>
      </c>
      <c r="B206" s="127">
        <f t="shared" si="233"/>
        <v>2</v>
      </c>
      <c r="D206" s="95"/>
      <c r="E206" s="129"/>
      <c r="F206" s="129"/>
      <c r="G206" s="129"/>
      <c r="H206" s="130"/>
      <c r="I206" s="131"/>
      <c r="J206" s="132"/>
      <c r="K206" s="129"/>
      <c r="L206" s="129"/>
      <c r="M206" s="129"/>
      <c r="N206" s="129"/>
      <c r="O206" s="133"/>
      <c r="Q206" s="134">
        <f t="shared" si="234"/>
        <v>2</v>
      </c>
      <c r="S206" s="126" t="str">
        <f t="shared" si="235"/>
        <v>VACAS VACIAS</v>
      </c>
      <c r="T206" s="135">
        <f t="shared" si="236"/>
        <v>3</v>
      </c>
      <c r="V206" s="95"/>
      <c r="W206" s="137"/>
      <c r="X206" s="137"/>
      <c r="Y206" s="137"/>
      <c r="Z206" s="138"/>
      <c r="AB206" s="139"/>
      <c r="AC206" s="137"/>
      <c r="AD206" s="137"/>
      <c r="AE206" s="137"/>
      <c r="AF206" s="137"/>
      <c r="AG206" s="140"/>
      <c r="AI206" s="134">
        <f t="shared" si="237"/>
        <v>3</v>
      </c>
      <c r="AJ206" s="134">
        <f>186-87</f>
        <v>99</v>
      </c>
      <c r="AK206" s="141" t="str">
        <f t="shared" si="238"/>
        <v>CABALLO</v>
      </c>
      <c r="AL206" s="142">
        <f t="shared" si="239"/>
        <v>1</v>
      </c>
      <c r="AN206" s="95"/>
      <c r="AO206" s="144"/>
      <c r="AP206" s="144"/>
      <c r="AQ206" s="144"/>
      <c r="AR206" s="145"/>
      <c r="AS206" s="146"/>
      <c r="AT206" s="147"/>
      <c r="AU206" s="144"/>
      <c r="AV206" s="144"/>
      <c r="AW206" s="144"/>
      <c r="AX206" s="144"/>
      <c r="AY206" s="148"/>
      <c r="BA206" s="110">
        <f t="shared" si="240"/>
        <v>1</v>
      </c>
      <c r="BB206" s="149"/>
      <c r="BC206" s="126" t="str">
        <f t="shared" si="217"/>
        <v>VACAS VACIAS</v>
      </c>
      <c r="BD206" s="127">
        <f t="shared" si="241"/>
        <v>0</v>
      </c>
      <c r="BF206" s="113"/>
      <c r="BG206" s="151"/>
      <c r="BH206" s="151"/>
      <c r="BI206" s="151"/>
      <c r="BJ206" s="152"/>
      <c r="BL206" s="153"/>
      <c r="BM206" s="151"/>
      <c r="BN206" s="151"/>
      <c r="BO206" s="151"/>
      <c r="BP206" s="151"/>
      <c r="BQ206" s="154"/>
      <c r="BS206" s="110">
        <f t="shared" si="242"/>
        <v>0</v>
      </c>
      <c r="BT206" s="149"/>
      <c r="BU206" s="126" t="str">
        <f t="shared" si="218"/>
        <v>VACAS VACIAS</v>
      </c>
      <c r="BV206" s="127">
        <f t="shared" si="244"/>
        <v>0</v>
      </c>
      <c r="BX206" s="119"/>
      <c r="BY206" s="156"/>
      <c r="BZ206" s="156"/>
      <c r="CA206" s="156"/>
      <c r="CB206" s="157"/>
      <c r="CD206" s="158"/>
      <c r="CE206" s="156"/>
      <c r="CF206" s="156"/>
      <c r="CG206" s="156"/>
      <c r="CH206" s="156"/>
      <c r="CI206" s="159"/>
      <c r="CK206" s="110">
        <f t="shared" si="243"/>
        <v>0</v>
      </c>
    </row>
    <row r="207" spans="1:89" x14ac:dyDescent="0.3">
      <c r="A207" s="126" t="str">
        <f t="shared" si="232"/>
        <v>NOVILLAS VACIAS</v>
      </c>
      <c r="B207" s="127">
        <f t="shared" si="233"/>
        <v>1</v>
      </c>
      <c r="D207" s="95"/>
      <c r="E207" s="129"/>
      <c r="F207" s="129"/>
      <c r="G207" s="129"/>
      <c r="H207" s="130"/>
      <c r="I207" s="131"/>
      <c r="J207" s="132"/>
      <c r="K207" s="129"/>
      <c r="L207" s="129"/>
      <c r="M207" s="129"/>
      <c r="N207" s="129"/>
      <c r="O207" s="133"/>
      <c r="Q207" s="134">
        <f t="shared" si="234"/>
        <v>1</v>
      </c>
      <c r="S207" s="126" t="str">
        <f t="shared" si="235"/>
        <v>NOVILLAS VACIAS</v>
      </c>
      <c r="T207" s="135">
        <f t="shared" si="236"/>
        <v>0</v>
      </c>
      <c r="V207" s="95"/>
      <c r="W207" s="137"/>
      <c r="X207" s="137"/>
      <c r="Y207" s="137"/>
      <c r="Z207" s="138"/>
      <c r="AB207" s="139"/>
      <c r="AC207" s="137"/>
      <c r="AD207" s="137"/>
      <c r="AE207" s="137"/>
      <c r="AF207" s="137"/>
      <c r="AG207" s="140"/>
      <c r="AI207" s="134">
        <f t="shared" si="237"/>
        <v>0</v>
      </c>
      <c r="AJ207" s="134">
        <f>49-37</f>
        <v>12</v>
      </c>
      <c r="AK207" s="141" t="str">
        <f t="shared" si="238"/>
        <v>YEGUA</v>
      </c>
      <c r="AL207" s="142">
        <f t="shared" si="239"/>
        <v>1</v>
      </c>
      <c r="AN207" s="95"/>
      <c r="AO207" s="144"/>
      <c r="AP207" s="144"/>
      <c r="AQ207" s="144"/>
      <c r="AR207" s="145"/>
      <c r="AS207" s="146"/>
      <c r="AT207" s="147"/>
      <c r="AU207" s="144"/>
      <c r="AV207" s="144"/>
      <c r="AW207" s="144"/>
      <c r="AX207" s="144"/>
      <c r="AY207" s="148"/>
      <c r="BA207" s="110">
        <f t="shared" si="240"/>
        <v>1</v>
      </c>
      <c r="BB207" s="149"/>
      <c r="BC207" s="126" t="str">
        <f t="shared" si="217"/>
        <v>NOVILLAS VACIAS</v>
      </c>
      <c r="BD207" s="127">
        <f t="shared" si="241"/>
        <v>0</v>
      </c>
      <c r="BF207" s="113"/>
      <c r="BG207" s="151"/>
      <c r="BH207" s="151"/>
      <c r="BI207" s="151"/>
      <c r="BJ207" s="152"/>
      <c r="BL207" s="153"/>
      <c r="BM207" s="151"/>
      <c r="BN207" s="151"/>
      <c r="BO207" s="151"/>
      <c r="BP207" s="151"/>
      <c r="BQ207" s="154"/>
      <c r="BS207" s="110">
        <f t="shared" si="242"/>
        <v>0</v>
      </c>
      <c r="BT207" s="149"/>
      <c r="BU207" s="126" t="str">
        <f t="shared" si="218"/>
        <v>NOVILLAS VACIAS</v>
      </c>
      <c r="BV207" s="127">
        <f t="shared" si="244"/>
        <v>0</v>
      </c>
      <c r="BX207" s="119"/>
      <c r="BY207" s="156"/>
      <c r="BZ207" s="156"/>
      <c r="CA207" s="156"/>
      <c r="CB207" s="157"/>
      <c r="CD207" s="158"/>
      <c r="CE207" s="156"/>
      <c r="CF207" s="156"/>
      <c r="CG207" s="156"/>
      <c r="CH207" s="156"/>
      <c r="CI207" s="159"/>
      <c r="CK207" s="110">
        <f t="shared" si="243"/>
        <v>0</v>
      </c>
    </row>
    <row r="208" spans="1:89" x14ac:dyDescent="0.3">
      <c r="A208" s="126" t="str">
        <f t="shared" si="232"/>
        <v xml:space="preserve">NOVILLAS PREÑADAS </v>
      </c>
      <c r="B208" s="127">
        <f t="shared" si="233"/>
        <v>0</v>
      </c>
      <c r="D208" s="95"/>
      <c r="E208" s="129"/>
      <c r="F208" s="129"/>
      <c r="G208" s="129"/>
      <c r="H208" s="130"/>
      <c r="I208" s="131"/>
      <c r="J208" s="132"/>
      <c r="K208" s="129"/>
      <c r="L208" s="129"/>
      <c r="M208" s="129"/>
      <c r="N208" s="129"/>
      <c r="O208" s="133"/>
      <c r="Q208" s="134">
        <f t="shared" si="234"/>
        <v>0</v>
      </c>
      <c r="S208" s="126" t="str">
        <f t="shared" si="235"/>
        <v xml:space="preserve">NOVILLAS PREÑADAS </v>
      </c>
      <c r="T208" s="135">
        <f t="shared" si="236"/>
        <v>6</v>
      </c>
      <c r="V208" s="95"/>
      <c r="W208" s="137"/>
      <c r="X208" s="137"/>
      <c r="Y208" s="137"/>
      <c r="Z208" s="138"/>
      <c r="AB208" s="139"/>
      <c r="AC208" s="137"/>
      <c r="AD208" s="137"/>
      <c r="AE208" s="137"/>
      <c r="AF208" s="137"/>
      <c r="AG208" s="140"/>
      <c r="AI208" s="134">
        <f t="shared" si="237"/>
        <v>6</v>
      </c>
      <c r="AJ208" s="134">
        <v>37</v>
      </c>
      <c r="AK208" s="141">
        <f t="shared" si="238"/>
        <v>0</v>
      </c>
      <c r="AL208" s="142">
        <f t="shared" si="239"/>
        <v>0</v>
      </c>
      <c r="AN208" s="95"/>
      <c r="AO208" s="144"/>
      <c r="AP208" s="144"/>
      <c r="AQ208" s="144"/>
      <c r="AR208" s="145"/>
      <c r="AS208" s="146"/>
      <c r="AT208" s="147"/>
      <c r="AU208" s="144"/>
      <c r="AV208" s="144"/>
      <c r="AW208" s="144"/>
      <c r="AX208" s="144"/>
      <c r="AY208" s="148"/>
      <c r="BA208" s="110">
        <f t="shared" si="240"/>
        <v>0</v>
      </c>
      <c r="BB208" s="149"/>
      <c r="BC208" s="126" t="str">
        <f t="shared" si="217"/>
        <v xml:space="preserve">NOVILLAS PREÑADAS </v>
      </c>
      <c r="BD208" s="127">
        <f t="shared" si="241"/>
        <v>0</v>
      </c>
      <c r="BF208" s="113"/>
      <c r="BG208" s="151"/>
      <c r="BH208" s="151"/>
      <c r="BI208" s="151"/>
      <c r="BJ208" s="152"/>
      <c r="BL208" s="153"/>
      <c r="BM208" s="151"/>
      <c r="BN208" s="151"/>
      <c r="BO208" s="151"/>
      <c r="BP208" s="151"/>
      <c r="BQ208" s="154"/>
      <c r="BS208" s="110">
        <f t="shared" si="242"/>
        <v>0</v>
      </c>
      <c r="BT208" s="149"/>
      <c r="BU208" s="126" t="str">
        <f t="shared" si="218"/>
        <v xml:space="preserve">NOVILLAS PREÑADAS </v>
      </c>
      <c r="BV208" s="127">
        <f t="shared" si="244"/>
        <v>0</v>
      </c>
      <c r="BX208" s="119"/>
      <c r="BY208" s="156"/>
      <c r="BZ208" s="156"/>
      <c r="CA208" s="156"/>
      <c r="CB208" s="157"/>
      <c r="CD208" s="158"/>
      <c r="CE208" s="156"/>
      <c r="CF208" s="156"/>
      <c r="CG208" s="156"/>
      <c r="CH208" s="156"/>
      <c r="CI208" s="159"/>
      <c r="CK208" s="110">
        <f t="shared" si="243"/>
        <v>0</v>
      </c>
    </row>
    <row r="209" spans="1:89" x14ac:dyDescent="0.3">
      <c r="A209" s="126" t="str">
        <f t="shared" si="232"/>
        <v>TOROS</v>
      </c>
      <c r="B209" s="127">
        <f t="shared" si="233"/>
        <v>2</v>
      </c>
      <c r="D209" s="95"/>
      <c r="E209" s="129"/>
      <c r="F209" s="129"/>
      <c r="G209" s="129"/>
      <c r="H209" s="130"/>
      <c r="I209" s="131"/>
      <c r="J209" s="132"/>
      <c r="K209" s="129"/>
      <c r="L209" s="129"/>
      <c r="M209" s="129"/>
      <c r="N209" s="129"/>
      <c r="O209" s="133"/>
      <c r="Q209" s="134">
        <f t="shared" si="234"/>
        <v>2</v>
      </c>
      <c r="S209" s="126" t="str">
        <f t="shared" si="235"/>
        <v>TOROS</v>
      </c>
      <c r="T209" s="135">
        <f t="shared" si="236"/>
        <v>16</v>
      </c>
      <c r="V209" s="95"/>
      <c r="W209" s="137"/>
      <c r="X209" s="137"/>
      <c r="Y209" s="137"/>
      <c r="Z209" s="138"/>
      <c r="AB209" s="139"/>
      <c r="AC209" s="137"/>
      <c r="AD209" s="137"/>
      <c r="AE209" s="137"/>
      <c r="AF209" s="137"/>
      <c r="AG209" s="140"/>
      <c r="AI209" s="134">
        <f t="shared" si="237"/>
        <v>16</v>
      </c>
      <c r="AJ209" s="134">
        <v>20</v>
      </c>
      <c r="AK209" s="141">
        <f t="shared" si="238"/>
        <v>0</v>
      </c>
      <c r="AL209" s="142">
        <f t="shared" si="239"/>
        <v>0</v>
      </c>
      <c r="AN209" s="95"/>
      <c r="AO209" s="144"/>
      <c r="AP209" s="144"/>
      <c r="AQ209" s="144"/>
      <c r="AR209" s="145"/>
      <c r="AS209" s="146"/>
      <c r="AT209" s="147"/>
      <c r="AU209" s="144"/>
      <c r="AV209" s="144"/>
      <c r="AW209" s="144"/>
      <c r="AX209" s="144"/>
      <c r="AY209" s="148"/>
      <c r="BA209" s="110">
        <f t="shared" si="240"/>
        <v>0</v>
      </c>
      <c r="BB209" s="149"/>
      <c r="BC209" s="126" t="str">
        <f t="shared" si="217"/>
        <v>TOROS</v>
      </c>
      <c r="BD209" s="127">
        <f t="shared" si="241"/>
        <v>0</v>
      </c>
      <c r="BF209" s="113"/>
      <c r="BG209" s="151"/>
      <c r="BH209" s="151"/>
      <c r="BI209" s="151"/>
      <c r="BJ209" s="152"/>
      <c r="BL209" s="153"/>
      <c r="BM209" s="151"/>
      <c r="BN209" s="151"/>
      <c r="BO209" s="151"/>
      <c r="BP209" s="151"/>
      <c r="BQ209" s="154"/>
      <c r="BS209" s="110">
        <f t="shared" si="242"/>
        <v>0</v>
      </c>
      <c r="BT209" s="149"/>
      <c r="BU209" s="126" t="str">
        <f t="shared" si="218"/>
        <v>TOROS</v>
      </c>
      <c r="BV209" s="127">
        <f t="shared" si="244"/>
        <v>2</v>
      </c>
      <c r="BX209" s="119"/>
      <c r="BY209" s="156"/>
      <c r="BZ209" s="156"/>
      <c r="CA209" s="156"/>
      <c r="CB209" s="157"/>
      <c r="CD209" s="158"/>
      <c r="CE209" s="156"/>
      <c r="CF209" s="156"/>
      <c r="CG209" s="156"/>
      <c r="CH209" s="156"/>
      <c r="CI209" s="159"/>
      <c r="CK209" s="110">
        <f t="shared" si="243"/>
        <v>2</v>
      </c>
    </row>
    <row r="210" spans="1:89" x14ac:dyDescent="0.3">
      <c r="A210" s="126">
        <f t="shared" si="232"/>
        <v>0</v>
      </c>
      <c r="B210" s="127">
        <f t="shared" si="233"/>
        <v>0</v>
      </c>
      <c r="D210" s="95"/>
      <c r="E210" s="129"/>
      <c r="F210" s="129"/>
      <c r="G210" s="129"/>
      <c r="H210" s="130"/>
      <c r="I210" s="131"/>
      <c r="J210" s="132"/>
      <c r="K210" s="129"/>
      <c r="L210" s="129"/>
      <c r="M210" s="129"/>
      <c r="N210" s="129"/>
      <c r="O210" s="133"/>
      <c r="Q210" s="134">
        <f t="shared" si="234"/>
        <v>0</v>
      </c>
      <c r="S210" s="126">
        <f t="shared" si="235"/>
        <v>0</v>
      </c>
      <c r="T210" s="135">
        <f t="shared" si="236"/>
        <v>0</v>
      </c>
      <c r="V210" s="95"/>
      <c r="W210" s="137"/>
      <c r="X210" s="137"/>
      <c r="Y210" s="137"/>
      <c r="Z210" s="138"/>
      <c r="AB210" s="139"/>
      <c r="AC210" s="137"/>
      <c r="AD210" s="137"/>
      <c r="AE210" s="137"/>
      <c r="AF210" s="137"/>
      <c r="AG210" s="140"/>
      <c r="AI210" s="134">
        <f t="shared" si="237"/>
        <v>0</v>
      </c>
      <c r="AJ210" s="134"/>
      <c r="AK210" s="141">
        <f t="shared" si="238"/>
        <v>0</v>
      </c>
      <c r="AL210" s="142">
        <f t="shared" si="239"/>
        <v>0</v>
      </c>
      <c r="AN210" s="95"/>
      <c r="AO210" s="144"/>
      <c r="AP210" s="144"/>
      <c r="AQ210" s="144"/>
      <c r="AR210" s="145"/>
      <c r="AS210" s="146"/>
      <c r="AT210" s="147"/>
      <c r="AU210" s="144"/>
      <c r="AV210" s="144"/>
      <c r="AW210" s="144"/>
      <c r="AX210" s="144"/>
      <c r="AY210" s="148"/>
      <c r="BA210" s="110">
        <f t="shared" si="240"/>
        <v>0</v>
      </c>
      <c r="BB210" s="149"/>
      <c r="BC210" s="126">
        <f t="shared" si="217"/>
        <v>0</v>
      </c>
      <c r="BD210" s="127">
        <f t="shared" si="241"/>
        <v>0</v>
      </c>
      <c r="BF210" s="113"/>
      <c r="BG210" s="151"/>
      <c r="BH210" s="151"/>
      <c r="BI210" s="151"/>
      <c r="BJ210" s="152"/>
      <c r="BL210" s="153"/>
      <c r="BM210" s="151"/>
      <c r="BN210" s="151"/>
      <c r="BO210" s="151"/>
      <c r="BP210" s="151"/>
      <c r="BQ210" s="154"/>
      <c r="BS210" s="110">
        <f t="shared" si="242"/>
        <v>0</v>
      </c>
      <c r="BT210" s="149"/>
      <c r="BU210" s="126">
        <f t="shared" si="218"/>
        <v>0</v>
      </c>
      <c r="BV210" s="127">
        <f t="shared" si="244"/>
        <v>0</v>
      </c>
      <c r="BX210" s="119"/>
      <c r="BY210" s="156"/>
      <c r="BZ210" s="156"/>
      <c r="CA210" s="156"/>
      <c r="CB210" s="157"/>
      <c r="CD210" s="158"/>
      <c r="CE210" s="156"/>
      <c r="CF210" s="156"/>
      <c r="CG210" s="156"/>
      <c r="CH210" s="156"/>
      <c r="CI210" s="159"/>
      <c r="CK210" s="110">
        <f t="shared" si="243"/>
        <v>0</v>
      </c>
    </row>
    <row r="211" spans="1:89" s="125" customFormat="1" x14ac:dyDescent="0.3">
      <c r="A211" s="93" t="s">
        <v>37</v>
      </c>
      <c r="B211" s="127"/>
      <c r="C211"/>
      <c r="D211" s="95"/>
      <c r="E211" s="160"/>
      <c r="F211" s="160"/>
      <c r="G211" s="160"/>
      <c r="H211" s="161"/>
      <c r="I211" s="131"/>
      <c r="J211" s="175"/>
      <c r="K211" s="160"/>
      <c r="L211" s="160"/>
      <c r="M211" s="160"/>
      <c r="N211" s="160"/>
      <c r="O211" s="176"/>
      <c r="P211"/>
      <c r="Q211" s="134"/>
      <c r="R211"/>
      <c r="S211" s="93" t="s">
        <v>37</v>
      </c>
      <c r="T211" s="135"/>
      <c r="U211"/>
      <c r="V211" s="95"/>
      <c r="W211" s="165"/>
      <c r="X211" s="165"/>
      <c r="Y211" s="165"/>
      <c r="Z211" s="166"/>
      <c r="AA211"/>
      <c r="AB211" s="177"/>
      <c r="AC211" s="165"/>
      <c r="AD211" s="165"/>
      <c r="AE211" s="165"/>
      <c r="AF211" s="165"/>
      <c r="AG211" s="178"/>
      <c r="AH211"/>
      <c r="AI211" s="101"/>
      <c r="AJ211" s="101"/>
      <c r="AK211" s="102"/>
      <c r="AL211" s="142"/>
      <c r="AM211" s="26"/>
      <c r="AN211" s="95"/>
      <c r="AO211" s="170"/>
      <c r="AP211" s="170"/>
      <c r="AQ211" s="170"/>
      <c r="AR211" s="171"/>
      <c r="AS211" s="107"/>
      <c r="AT211" s="172"/>
      <c r="AU211" s="170"/>
      <c r="AV211" s="170"/>
      <c r="AW211" s="170"/>
      <c r="AX211" s="170"/>
      <c r="AY211" s="173"/>
      <c r="AZ211" s="107"/>
      <c r="BA211" s="174"/>
      <c r="BB211" s="111"/>
      <c r="BC211" s="93" t="str">
        <f>BC184</f>
        <v>GAN. CEBA</v>
      </c>
      <c r="BD211" s="127"/>
      <c r="BE211" s="26"/>
      <c r="BF211" s="113"/>
      <c r="BG211" s="114"/>
      <c r="BH211" s="114"/>
      <c r="BI211" s="114"/>
      <c r="BJ211" s="115"/>
      <c r="BK211" s="112"/>
      <c r="BL211" s="116"/>
      <c r="BM211" s="114"/>
      <c r="BN211" s="114"/>
      <c r="BO211" s="114"/>
      <c r="BP211" s="114"/>
      <c r="BQ211" s="117"/>
      <c r="BR211" s="26"/>
      <c r="BS211" s="118"/>
      <c r="BT211" s="111"/>
      <c r="BU211" s="93" t="str">
        <f>BU184</f>
        <v>GAN. CEBA</v>
      </c>
      <c r="BV211" s="127"/>
      <c r="BW211" s="26"/>
      <c r="BX211" s="119"/>
      <c r="BY211" s="120"/>
      <c r="BZ211" s="120"/>
      <c r="CA211" s="120"/>
      <c r="CB211" s="121"/>
      <c r="CC211" s="112"/>
      <c r="CD211" s="122"/>
      <c r="CE211" s="120"/>
      <c r="CF211" s="120"/>
      <c r="CG211" s="120"/>
      <c r="CH211" s="120"/>
      <c r="CI211" s="123"/>
      <c r="CJ211" s="26"/>
      <c r="CK211" s="124"/>
    </row>
    <row r="212" spans="1:89" x14ac:dyDescent="0.3">
      <c r="A212" s="126" t="str">
        <f>+A185</f>
        <v>NOVILLOS</v>
      </c>
      <c r="B212" s="127">
        <f>+Q185</f>
        <v>45</v>
      </c>
      <c r="D212" s="95"/>
      <c r="E212" s="129"/>
      <c r="F212" s="129"/>
      <c r="G212" s="129"/>
      <c r="H212" s="130"/>
      <c r="I212" s="131"/>
      <c r="J212" s="132"/>
      <c r="K212" s="129"/>
      <c r="L212" s="129"/>
      <c r="M212" s="129"/>
      <c r="N212" s="129"/>
      <c r="O212" s="133"/>
      <c r="Q212" s="134">
        <f>SUM(B212+D212+E212+F212+G212+H212-J212-K212-L212-M212-N212-O212)</f>
        <v>45</v>
      </c>
      <c r="S212" s="126" t="str">
        <f>+S185</f>
        <v>NOVILLOS</v>
      </c>
      <c r="T212" s="135">
        <f>+AI185</f>
        <v>0</v>
      </c>
      <c r="V212" s="95"/>
      <c r="W212" s="137"/>
      <c r="X212" s="137"/>
      <c r="Y212" s="137"/>
      <c r="Z212" s="138"/>
      <c r="AB212" s="139"/>
      <c r="AC212" s="137"/>
      <c r="AD212" s="137"/>
      <c r="AE212" s="137"/>
      <c r="AF212" s="137"/>
      <c r="AG212" s="140"/>
      <c r="AI212" s="134">
        <f>SUM(T212+V212+W212+X212+Y212+Z212-AB212-AC212-AD212-AE212-AF212-AG212)</f>
        <v>0</v>
      </c>
      <c r="AJ212" s="134"/>
      <c r="AK212" s="179">
        <f>AK185</f>
        <v>0</v>
      </c>
      <c r="AL212" s="142">
        <f>+BA185</f>
        <v>0</v>
      </c>
      <c r="AN212" s="95"/>
      <c r="AO212" s="144"/>
      <c r="AP212" s="144"/>
      <c r="AQ212" s="144"/>
      <c r="AR212" s="145"/>
      <c r="AS212" s="146"/>
      <c r="AT212" s="147"/>
      <c r="AU212" s="144"/>
      <c r="AV212" s="144"/>
      <c r="AW212" s="144"/>
      <c r="AX212" s="144"/>
      <c r="AY212" s="148"/>
      <c r="BA212" s="110">
        <f>SUM(AL212+AN212+AO212+AP212+AQ212+AR212-AT212-AU212-AV212-AW212-AX212-AY212)</f>
        <v>0</v>
      </c>
      <c r="BB212" s="149"/>
      <c r="BC212" s="126" t="str">
        <f t="shared" si="217"/>
        <v>NOVILLOS</v>
      </c>
      <c r="BD212" s="127">
        <f>+BS185</f>
        <v>275</v>
      </c>
      <c r="BF212" s="113"/>
      <c r="BG212" s="151"/>
      <c r="BH212" s="151"/>
      <c r="BI212" s="151"/>
      <c r="BJ212" s="152"/>
      <c r="BL212" s="153"/>
      <c r="BM212" s="151"/>
      <c r="BN212" s="151"/>
      <c r="BO212" s="151"/>
      <c r="BP212" s="151"/>
      <c r="BQ212" s="154"/>
      <c r="BS212" s="110">
        <f>SUM(BD212+BF212+BG212+BH212+BI212+BJ212-BL212-BM212-BN212-BO212-BP212-BQ212)</f>
        <v>275</v>
      </c>
      <c r="BT212" s="149"/>
      <c r="BU212" s="126" t="str">
        <f t="shared" si="218"/>
        <v>NOVILLOS</v>
      </c>
      <c r="BV212" s="127">
        <f>+CK185</f>
        <v>176</v>
      </c>
      <c r="BX212" s="119"/>
      <c r="BY212" s="156"/>
      <c r="BZ212" s="156"/>
      <c r="CA212" s="156"/>
      <c r="CB212" s="157"/>
      <c r="CD212" s="158"/>
      <c r="CE212" s="156"/>
      <c r="CF212" s="156"/>
      <c r="CG212" s="156"/>
      <c r="CH212" s="156"/>
      <c r="CI212" s="159"/>
      <c r="CK212" s="110">
        <f>SUM(BV212+BX212+BY212+BZ212+CA212+CB212-CD212-CE212-CF212-CG212-CH212-CI212)</f>
        <v>176</v>
      </c>
    </row>
    <row r="213" spans="1:89" x14ac:dyDescent="0.3">
      <c r="A213" s="126" t="str">
        <f>+A186</f>
        <v>CALENTADORES</v>
      </c>
      <c r="B213" s="127">
        <f>+Q186</f>
        <v>0</v>
      </c>
      <c r="D213" s="95"/>
      <c r="E213" s="129"/>
      <c r="F213" s="129"/>
      <c r="G213" s="129"/>
      <c r="H213" s="130"/>
      <c r="I213" s="131"/>
      <c r="J213" s="132"/>
      <c r="K213" s="129"/>
      <c r="L213" s="129"/>
      <c r="M213" s="129"/>
      <c r="N213" s="129"/>
      <c r="O213" s="133"/>
      <c r="Q213" s="134">
        <f>SUM(B213+D213+E213+F213+G213+H213-J213-K213-L213-M213-N213-O213)</f>
        <v>0</v>
      </c>
      <c r="S213" s="126" t="str">
        <f>+S186</f>
        <v>CALENTADORES</v>
      </c>
      <c r="T213" s="135">
        <f>+AI186</f>
        <v>0</v>
      </c>
      <c r="V213" s="95"/>
      <c r="W213" s="137"/>
      <c r="X213" s="137"/>
      <c r="Y213" s="137"/>
      <c r="Z213" s="138"/>
      <c r="AB213" s="139"/>
      <c r="AC213" s="137"/>
      <c r="AD213" s="137"/>
      <c r="AE213" s="137"/>
      <c r="AF213" s="137"/>
      <c r="AG213" s="140"/>
      <c r="AI213" s="134">
        <f>SUM(T213+V213+W213+X213+Y213+Z213-AB213-AC213-AD213-AE213-AF213-AG213)</f>
        <v>0</v>
      </c>
      <c r="AJ213" s="134"/>
      <c r="AK213" s="179">
        <f>AK186</f>
        <v>0</v>
      </c>
      <c r="AL213" s="142">
        <f>+BA186</f>
        <v>0</v>
      </c>
      <c r="AN213" s="95"/>
      <c r="AO213" s="144"/>
      <c r="AP213" s="144"/>
      <c r="AQ213" s="144"/>
      <c r="AR213" s="145"/>
      <c r="AS213" s="146"/>
      <c r="AT213" s="147"/>
      <c r="AU213" s="144"/>
      <c r="AV213" s="144"/>
      <c r="AW213" s="144"/>
      <c r="AX213" s="144"/>
      <c r="AY213" s="148"/>
      <c r="BA213" s="110">
        <f>SUM(AL213+AN213+AO213+AP213+AQ213+AR213-AT213-AU213-AV213-AW213-AX213-AY213)</f>
        <v>0</v>
      </c>
      <c r="BB213" s="149"/>
      <c r="BC213" s="126" t="str">
        <f t="shared" si="217"/>
        <v>CALENTADORES</v>
      </c>
      <c r="BD213" s="127">
        <f>+BS186</f>
        <v>0</v>
      </c>
      <c r="BF213" s="113"/>
      <c r="BG213" s="151"/>
      <c r="BH213" s="151"/>
      <c r="BI213" s="151"/>
      <c r="BJ213" s="152"/>
      <c r="BL213" s="153"/>
      <c r="BM213" s="151"/>
      <c r="BN213" s="151"/>
      <c r="BO213" s="151"/>
      <c r="BP213" s="151"/>
      <c r="BQ213" s="154"/>
      <c r="BS213" s="110">
        <f>SUM(BD213+BF213+BG213+BH213+BI213+BJ213-BL213-BM213-BN213-BO213-BP213-BQ213)</f>
        <v>0</v>
      </c>
      <c r="BT213" s="149"/>
      <c r="BU213" s="126" t="str">
        <f t="shared" si="218"/>
        <v>CALENTADORES</v>
      </c>
      <c r="BV213" s="127">
        <f>+CK186</f>
        <v>0</v>
      </c>
      <c r="BX213" s="119"/>
      <c r="BY213" s="156"/>
      <c r="BZ213" s="156"/>
      <c r="CA213" s="156"/>
      <c r="CB213" s="157"/>
      <c r="CD213" s="158"/>
      <c r="CE213" s="156"/>
      <c r="CF213" s="156"/>
      <c r="CG213" s="156"/>
      <c r="CH213" s="156"/>
      <c r="CI213" s="159"/>
      <c r="CK213" s="110">
        <f>SUM(BV213+BX213+BY213+BZ213+CA213+CB213-CD213-CE213-CF213-CG213-CH213-CI213)</f>
        <v>0</v>
      </c>
    </row>
    <row r="214" spans="1:89" x14ac:dyDescent="0.3">
      <c r="A214" s="126" t="str">
        <f>+A187</f>
        <v>VACAS CUCHILLO</v>
      </c>
      <c r="B214" s="127">
        <f>+Q187</f>
        <v>0</v>
      </c>
      <c r="D214" s="95"/>
      <c r="E214" s="129"/>
      <c r="F214" s="129"/>
      <c r="G214" s="129"/>
      <c r="H214" s="130"/>
      <c r="I214" s="131"/>
      <c r="J214" s="132"/>
      <c r="K214" s="129"/>
      <c r="L214" s="129"/>
      <c r="M214" s="129"/>
      <c r="N214" s="129"/>
      <c r="O214" s="133"/>
      <c r="Q214" s="134">
        <f>SUM(B214+D214+E214+F214+G214+H214-J214-K214-L214-M214-N214-O214)</f>
        <v>0</v>
      </c>
      <c r="S214" s="126" t="str">
        <f>+S187</f>
        <v>VACAS CUCHILLO</v>
      </c>
      <c r="T214" s="135">
        <f>+AI187</f>
        <v>0</v>
      </c>
      <c r="V214" s="95"/>
      <c r="W214" s="137"/>
      <c r="X214" s="137"/>
      <c r="Y214" s="137"/>
      <c r="Z214" s="138"/>
      <c r="AB214" s="139"/>
      <c r="AC214" s="137"/>
      <c r="AD214" s="137"/>
      <c r="AE214" s="137"/>
      <c r="AF214" s="137"/>
      <c r="AG214" s="140"/>
      <c r="AI214" s="134">
        <f>SUM(T214+V214+W214+X214+Y214+Z214-AB214-AC214-AD214-AE214-AF214-AG214)</f>
        <v>0</v>
      </c>
      <c r="AJ214" s="134"/>
      <c r="AK214" s="179">
        <f>AK187</f>
        <v>0</v>
      </c>
      <c r="AL214" s="142">
        <f>+BA187</f>
        <v>0</v>
      </c>
      <c r="AN214" s="95"/>
      <c r="AO214" s="144"/>
      <c r="AP214" s="144"/>
      <c r="AQ214" s="144"/>
      <c r="AR214" s="145"/>
      <c r="AS214" s="146"/>
      <c r="AT214" s="147"/>
      <c r="AU214" s="144"/>
      <c r="AV214" s="144"/>
      <c r="AW214" s="144"/>
      <c r="AX214" s="144"/>
      <c r="AY214" s="148"/>
      <c r="BA214" s="110">
        <f>SUM(AL214+AN214+AO214+AP214+AQ214+AR214-AT214-AU214-AV214-AW214-AX214-AY214)</f>
        <v>0</v>
      </c>
      <c r="BB214" s="149"/>
      <c r="BC214" s="126" t="str">
        <f t="shared" si="217"/>
        <v>VACAS CUCHILLO</v>
      </c>
      <c r="BD214" s="127">
        <f>+BS187</f>
        <v>0</v>
      </c>
      <c r="BF214" s="113"/>
      <c r="BG214" s="151"/>
      <c r="BH214" s="151"/>
      <c r="BI214" s="151"/>
      <c r="BJ214" s="152"/>
      <c r="BL214" s="153"/>
      <c r="BM214" s="151"/>
      <c r="BN214" s="151"/>
      <c r="BO214" s="151"/>
      <c r="BP214" s="151"/>
      <c r="BQ214" s="154"/>
      <c r="BS214" s="110">
        <f>SUM(BD214+BF214+BG214+BH214+BI214+BJ214-BL214-BM214-BN214-BO214-BP214-BQ214)</f>
        <v>0</v>
      </c>
      <c r="BT214" s="149"/>
      <c r="BU214" s="126" t="str">
        <f t="shared" si="218"/>
        <v>VACAS CUCHILLO</v>
      </c>
      <c r="BV214" s="127">
        <f>+CK187</f>
        <v>0</v>
      </c>
      <c r="BX214" s="119"/>
      <c r="BY214" s="156"/>
      <c r="BZ214" s="156"/>
      <c r="CA214" s="156"/>
      <c r="CB214" s="157"/>
      <c r="CD214" s="158"/>
      <c r="CE214" s="156"/>
      <c r="CF214" s="156"/>
      <c r="CG214" s="156"/>
      <c r="CH214" s="156"/>
      <c r="CI214" s="159"/>
      <c r="CK214" s="110">
        <f>SUM(BV214+BX214+BY214+BZ214+CA214+CB214-CD214-CE214-CF214-CG214-CH214-CI214)</f>
        <v>0</v>
      </c>
    </row>
    <row r="215" spans="1:89" ht="15" thickBot="1" x14ac:dyDescent="0.35">
      <c r="A215" s="126" t="str">
        <f>+A188</f>
        <v>NOVILLAS CUCHILLOS</v>
      </c>
      <c r="B215" s="127">
        <f>+Q188</f>
        <v>0</v>
      </c>
      <c r="D215" s="95"/>
      <c r="E215" s="180"/>
      <c r="F215" s="180"/>
      <c r="G215" s="180"/>
      <c r="H215" s="181"/>
      <c r="I215" s="131"/>
      <c r="J215" s="182"/>
      <c r="K215" s="183"/>
      <c r="L215" s="183"/>
      <c r="M215" s="183"/>
      <c r="N215" s="183"/>
      <c r="O215" s="184"/>
      <c r="Q215" s="134">
        <f>SUM(B215+D215+E215+F215+G215+H215-J215-K215-L215-M215-N215-O215)</f>
        <v>0</v>
      </c>
      <c r="S215" s="126" t="str">
        <f>+S188</f>
        <v>NOVILLAS CUCHILLOS</v>
      </c>
      <c r="T215" s="135">
        <f>+AI188</f>
        <v>0</v>
      </c>
      <c r="V215" s="95"/>
      <c r="W215" s="185"/>
      <c r="X215" s="185"/>
      <c r="Y215" s="185"/>
      <c r="Z215" s="186"/>
      <c r="AB215" s="187"/>
      <c r="AC215" s="188"/>
      <c r="AD215" s="188"/>
      <c r="AE215" s="188"/>
      <c r="AF215" s="188"/>
      <c r="AG215" s="189"/>
      <c r="AI215" s="134">
        <f>SUM(T215+V215+W215+X215+Y215+Z215-AB215-AC215-AD215-AE215-AF215-AG215)</f>
        <v>0</v>
      </c>
      <c r="AJ215" s="134"/>
      <c r="AK215" s="179">
        <f>AK188</f>
        <v>0</v>
      </c>
      <c r="AL215" s="142">
        <f>+BA188</f>
        <v>0</v>
      </c>
      <c r="AN215" s="95"/>
      <c r="AO215" s="190"/>
      <c r="AP215" s="190"/>
      <c r="AQ215" s="190"/>
      <c r="AR215" s="191"/>
      <c r="AS215" s="146"/>
      <c r="AT215" s="192"/>
      <c r="AU215" s="193"/>
      <c r="AV215" s="193"/>
      <c r="AW215" s="193"/>
      <c r="AX215" s="193"/>
      <c r="AY215" s="194"/>
      <c r="BA215" s="110">
        <f>SUM(AL215+AN215+AO215+AP215+AQ215+AR215-AT215-AU215-AV215-AW215-AX215-AY215)</f>
        <v>0</v>
      </c>
      <c r="BB215" s="149"/>
      <c r="BC215" s="126" t="str">
        <f t="shared" si="217"/>
        <v>NOVILLAS CUCHILLOS</v>
      </c>
      <c r="BD215" s="127">
        <f>+BS188</f>
        <v>0</v>
      </c>
      <c r="BF215" s="113"/>
      <c r="BG215" s="151"/>
      <c r="BH215" s="151"/>
      <c r="BI215" s="151"/>
      <c r="BJ215" s="152"/>
      <c r="BL215" s="153"/>
      <c r="BM215" s="151"/>
      <c r="BN215" s="151"/>
      <c r="BO215" s="151"/>
      <c r="BP215" s="151"/>
      <c r="BQ215" s="154"/>
      <c r="BS215" s="110">
        <f>SUM(BD215+BF215+BG215+BH215+BI215+BJ215-BL215-BM215-BN215-BO215-BP215-BQ215)</f>
        <v>0</v>
      </c>
      <c r="BT215" s="149"/>
      <c r="BU215" s="126" t="str">
        <f t="shared" si="218"/>
        <v>NOVILLAS CUCHILLOS</v>
      </c>
      <c r="BV215" s="127">
        <f>+CK188</f>
        <v>0</v>
      </c>
      <c r="BX215" s="119"/>
      <c r="BY215" s="156"/>
      <c r="BZ215" s="156"/>
      <c r="CA215" s="156"/>
      <c r="CB215" s="157"/>
      <c r="CD215" s="158"/>
      <c r="CE215" s="156"/>
      <c r="CF215" s="156"/>
      <c r="CG215" s="156"/>
      <c r="CH215" s="156"/>
      <c r="CI215" s="159"/>
      <c r="CK215" s="110">
        <f>SUM(BV215+BX215+BY215+BZ215+CA215+CB215-CD215-CE215-CF215-CG215-CH215-CI215)</f>
        <v>0</v>
      </c>
    </row>
    <row r="216" spans="1:89" ht="13.5" customHeight="1" x14ac:dyDescent="0.3">
      <c r="A216" s="195" t="s">
        <v>42</v>
      </c>
      <c r="B216" s="196">
        <f>SUM(B197:B215)</f>
        <v>384</v>
      </c>
      <c r="D216" s="197">
        <f>+D197+D198+D199+D200+D201+D202+D204+D205+D206+D207+D208+D209+D210+D212+D213+D214+D215</f>
        <v>0</v>
      </c>
      <c r="E216" s="197">
        <f>+E197+E198+E199+E200+E201+E202+E204+E205+E206+E207+E208+E209+E210+E212+E213+E214+E215</f>
        <v>0</v>
      </c>
      <c r="F216" s="197">
        <f>+F197+F198+F199+F200+F201+F202+F204+F205+F206+F207+F208+F209+F210+F212+F213+F214+F215</f>
        <v>0</v>
      </c>
      <c r="G216" s="197">
        <f>+G197+G198+G199+G200+G201+G202+G204+G205+G206+G207+G208+G209+G210+G212+G213+G214+G215</f>
        <v>0</v>
      </c>
      <c r="H216" s="197">
        <f>+H197+H198+H199+H200+H201+H202+H204+H205+H206+H207+H208+H209+H210+H212+H213+H214+H215</f>
        <v>0</v>
      </c>
      <c r="J216" s="198">
        <f t="shared" ref="J216:O216" si="245">+J197+J198+J199+J200+J201+J202+J204+J205+J206+J207+J208+J209+J210+J212+J213+J214+J215</f>
        <v>0</v>
      </c>
      <c r="K216" s="198">
        <f t="shared" si="245"/>
        <v>0</v>
      </c>
      <c r="L216" s="198">
        <f t="shared" si="245"/>
        <v>0</v>
      </c>
      <c r="M216" s="198">
        <f t="shared" si="245"/>
        <v>0</v>
      </c>
      <c r="N216" s="198">
        <f t="shared" si="245"/>
        <v>0</v>
      </c>
      <c r="O216" s="198">
        <f t="shared" si="245"/>
        <v>0</v>
      </c>
      <c r="Q216" s="134">
        <f>+SUM(B216:H216)-SUM(J216:O216)</f>
        <v>384</v>
      </c>
      <c r="S216" s="195" t="s">
        <v>42</v>
      </c>
      <c r="T216" s="196">
        <f>SUM(T197:T215)</f>
        <v>323</v>
      </c>
      <c r="V216" s="199">
        <f>+V197+V198+V199+V200+V201+V202+V204+V205+V206+V207+V208+V209+V210+V212+V213+V214+V215</f>
        <v>0</v>
      </c>
      <c r="W216" s="199">
        <f>+W197+W198+W199+W200+W201+W202+W204+W205+W206+W207+W208+W209+W210+W212+W213+W214+W215</f>
        <v>0</v>
      </c>
      <c r="X216" s="199">
        <f>+X197+X198+X199+X200+X201+X202+X204+X205+X206+X207+X208+X209+X210+X212+X213+X214+X215</f>
        <v>0</v>
      </c>
      <c r="Y216" s="199">
        <f>+Y197+Y198+Y199+Y200+Y201+Y202+Y204+Y205+Y206+Y207+Y208+Y209+Y210+Y212+Y213+Y214+Y215</f>
        <v>0</v>
      </c>
      <c r="Z216" s="199">
        <f>+Z197+Z198+Z199+Z200+Z201+Z202+Z204+Z205+Z206+Z207+Z208+Z209+Z210+Z212+Z213+Z214+Z215</f>
        <v>0</v>
      </c>
      <c r="AB216" s="200">
        <f t="shared" ref="AB216:AG216" si="246">+AB197+AB198+AB199+AB200+AB201+AB202+AB204+AB205+AB206+AB207+AB208+AB209+AB210+AB212+AB213+AB214+AB215</f>
        <v>0</v>
      </c>
      <c r="AC216" s="200">
        <f t="shared" si="246"/>
        <v>0</v>
      </c>
      <c r="AD216" s="200">
        <f t="shared" si="246"/>
        <v>0</v>
      </c>
      <c r="AE216" s="200">
        <f t="shared" si="246"/>
        <v>0</v>
      </c>
      <c r="AF216" s="200">
        <f t="shared" si="246"/>
        <v>0</v>
      </c>
      <c r="AG216" s="200">
        <f t="shared" si="246"/>
        <v>0</v>
      </c>
      <c r="AI216" s="134">
        <f>+SUM(T216:Z216)-SUM(AB216:AG216)</f>
        <v>323</v>
      </c>
      <c r="AJ216" s="134">
        <f>SUM(AJ197:AJ215)</f>
        <v>361</v>
      </c>
      <c r="AK216" s="62" t="s">
        <v>42</v>
      </c>
      <c r="AL216" s="201">
        <f>SUM(AL197:AL215)</f>
        <v>28</v>
      </c>
      <c r="AN216" s="201">
        <f>+AN197+AN198+AN199+AN200+AN201+AN202+AN204+AN205+AN206+AN207+AN208+AN209+AN210+AN212+AN213+AN214+AN215</f>
        <v>0</v>
      </c>
      <c r="AO216" s="201">
        <f>+AO197+AO198+AO199+AO200+AO201+AO202+AO204+AO205+AO206+AO207+AO208+AO209+AO210+AO212+AO213+AO214+AO215</f>
        <v>0</v>
      </c>
      <c r="AP216" s="201">
        <f>+AP197+AP198+AP199+AP200+AP201+AP202+AP204+AP205+AP206+AP207+AP208+AP209+AP210+AP212+AP213+AP214+AP215</f>
        <v>0</v>
      </c>
      <c r="AQ216" s="201">
        <f>+AQ197+AQ198+AQ199+AQ200+AQ201+AQ202+AQ204+AQ205+AQ206+AQ207+AQ208+AQ209+AQ210+AQ212+AQ213+AQ214+AQ215</f>
        <v>0</v>
      </c>
      <c r="AR216" s="201">
        <f>+AR197+AR198+AR199+AR200+AR201+AR202+AR204+AR205+AR206+AR207+AR208+AR209+AR210+AR212+AR213+AR214+AR215</f>
        <v>0</v>
      </c>
      <c r="AT216" s="201">
        <f t="shared" ref="AT216:AY216" si="247">+AT197+AT198+AT199+AT200+AT201+AT202+AT204+AT205+AT206+AT207+AT208+AT209+AT210+AT212+AT213+AT214+AT215</f>
        <v>0</v>
      </c>
      <c r="AU216" s="201">
        <f t="shared" si="247"/>
        <v>0</v>
      </c>
      <c r="AV216" s="201">
        <f t="shared" si="247"/>
        <v>0</v>
      </c>
      <c r="AW216" s="201">
        <f t="shared" si="247"/>
        <v>0</v>
      </c>
      <c r="AX216" s="201">
        <f t="shared" si="247"/>
        <v>0</v>
      </c>
      <c r="AY216" s="201">
        <f t="shared" si="247"/>
        <v>0</v>
      </c>
      <c r="BA216" s="110">
        <f>+SUM(AL216:AR216)-SUM(AT216:AY216)</f>
        <v>28</v>
      </c>
      <c r="BB216" s="149"/>
      <c r="BC216" s="62" t="s">
        <v>42</v>
      </c>
      <c r="BD216" s="201">
        <f>SUM(BD197:BD215)</f>
        <v>275</v>
      </c>
      <c r="BF216" s="201">
        <f>+BF197+BF198+BF199+BF200+BF201+BF202+BF204+BF205+BF206+BF207+BF208+BF209+BF210+BF212+BF213+BF214+BF215</f>
        <v>0</v>
      </c>
      <c r="BG216" s="201">
        <f>+BG197+BG198+BG199+BG200+BG201+BG202+BG204+BG205+BG206+BG207+BG208+BG209+BG210+BG212+BG213+BG214+BG215</f>
        <v>0</v>
      </c>
      <c r="BH216" s="201">
        <f>+BH197+BH198+BH199+BH200+BH201+BH202+BH204+BH205+BH206+BH207+BH208+BH209+BH210+BH212+BH213+BH214+BH215</f>
        <v>0</v>
      </c>
      <c r="BI216" s="201">
        <f>+BI197+BI198+BI199+BI200+BI201+BI202+BI204+BI205+BI206+BI207+BI208+BI209+BI210+BI212+BI213+BI214+BI215</f>
        <v>0</v>
      </c>
      <c r="BJ216" s="201">
        <f>+BJ197+BJ198+BJ199+BJ200+BJ201+BJ202+BJ204+BJ205+BJ206+BJ207+BJ208+BJ209+BJ210+BJ212+BJ213+BJ214+BJ215</f>
        <v>0</v>
      </c>
      <c r="BL216" s="201">
        <f t="shared" ref="BL216:BQ216" si="248">+BL197+BL198+BL199+BL200+BL201+BL202+BL204+BL205+BL206+BL207+BL208+BL209+BL210+BL212+BL213+BL214+BL215</f>
        <v>0</v>
      </c>
      <c r="BM216" s="201">
        <f t="shared" si="248"/>
        <v>0</v>
      </c>
      <c r="BN216" s="201">
        <f t="shared" si="248"/>
        <v>0</v>
      </c>
      <c r="BO216" s="201">
        <f t="shared" si="248"/>
        <v>0</v>
      </c>
      <c r="BP216" s="201">
        <f t="shared" si="248"/>
        <v>0</v>
      </c>
      <c r="BQ216" s="201">
        <f t="shared" si="248"/>
        <v>0</v>
      </c>
      <c r="BS216" s="110">
        <f>+SUM(BD216:BJ216)-SUM(BL216:BQ216)</f>
        <v>275</v>
      </c>
      <c r="BT216" s="149"/>
      <c r="BU216" s="62" t="s">
        <v>42</v>
      </c>
      <c r="BV216" s="201">
        <f>SUM(BV197:BV215)</f>
        <v>178</v>
      </c>
      <c r="BX216" s="201">
        <f>+BX197+BX198+BX199+BX200+BX201+BX202+BX204+BX205+BX206+BX207+BX208+BX209+BX210+BX212+BX213+BX214+BX215</f>
        <v>0</v>
      </c>
      <c r="BY216" s="201">
        <f>+BY197+BY198+BY199+BY200+BY201+BY202+BY204+BY205+BY206+BY207+BY208+BY209+BY210+BY212+BY213+BY214+BY215</f>
        <v>0</v>
      </c>
      <c r="BZ216" s="201">
        <f>+BZ197+BZ198+BZ199+BZ200+BZ201+BZ202+BZ204+BZ205+BZ206+BZ207+BZ208+BZ209+BZ210+BZ212+BZ213+BZ214+BZ215</f>
        <v>0</v>
      </c>
      <c r="CA216" s="201">
        <f>+CA197+CA198+CA199+CA200+CA201+CA202+CA204+CA205+CA206+CA207+CA208+CA209+CA210+CA212+CA213+CA214+CA215</f>
        <v>0</v>
      </c>
      <c r="CB216" s="201">
        <f>+CB197+CB198+CB199+CB200+CB201+CB202+CB204+CB205+CB206+CB207+CB208+CB209+CB210+CB212+CB213+CB214+CB215</f>
        <v>0</v>
      </c>
      <c r="CD216" s="201">
        <f t="shared" ref="CD216:CI216" si="249">+CD197+CD198+CD199+CD200+CD201+CD202+CD204+CD205+CD206+CD207+CD208+CD209+CD210+CD212+CD213+CD214+CD215</f>
        <v>0</v>
      </c>
      <c r="CE216" s="201">
        <f t="shared" si="249"/>
        <v>0</v>
      </c>
      <c r="CF216" s="201">
        <f t="shared" si="249"/>
        <v>0</v>
      </c>
      <c r="CG216" s="201">
        <f t="shared" si="249"/>
        <v>0</v>
      </c>
      <c r="CH216" s="201">
        <f t="shared" si="249"/>
        <v>0</v>
      </c>
      <c r="CI216" s="201">
        <f t="shared" si="249"/>
        <v>0</v>
      </c>
      <c r="CK216" s="110">
        <f>+SUM(BV216:CB216)-SUM(CD216:CI216)</f>
        <v>178</v>
      </c>
    </row>
    <row r="217" spans="1:89" s="13" customFormat="1" x14ac:dyDescent="0.3">
      <c r="A217" s="12"/>
      <c r="Q217" s="14"/>
      <c r="S217" s="12"/>
      <c r="AI217" s="14">
        <f>+AJ216-AI216</f>
        <v>38</v>
      </c>
      <c r="AK217" s="15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7">
        <f>BB216-BA216</f>
        <v>-28</v>
      </c>
      <c r="BB217" s="14"/>
      <c r="BC217" s="15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  <c r="BS217" s="17">
        <f>BT216-BS216</f>
        <v>-275</v>
      </c>
      <c r="BT217" s="14"/>
      <c r="BU217" s="15"/>
      <c r="BV217" s="16"/>
      <c r="BW217" s="16"/>
      <c r="BX217" s="16"/>
      <c r="BY217" s="16"/>
      <c r="BZ217" s="16"/>
      <c r="CA217" s="16"/>
      <c r="CB217" s="16"/>
      <c r="CC217" s="16"/>
      <c r="CD217" s="16"/>
      <c r="CE217" s="16"/>
      <c r="CF217" s="16"/>
      <c r="CG217" s="16"/>
      <c r="CH217" s="16"/>
      <c r="CI217" s="16"/>
      <c r="CJ217" s="16"/>
      <c r="CK217" s="17">
        <f>CL216-CK216</f>
        <v>-178</v>
      </c>
    </row>
    <row r="218" spans="1:89" s="203" customFormat="1" ht="15.6" x14ac:dyDescent="0.3">
      <c r="A218" s="202" t="str">
        <f>+A191</f>
        <v>finca 1</v>
      </c>
      <c r="S218" s="202" t="str">
        <f>+S191</f>
        <v>finca 2</v>
      </c>
      <c r="AK218" s="204" t="str">
        <f>+AK191</f>
        <v>bestias</v>
      </c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C218" s="204" t="str">
        <f>+BC191</f>
        <v>finca 3</v>
      </c>
      <c r="BD218" s="26"/>
      <c r="BE218" s="26"/>
      <c r="BF218" s="26"/>
      <c r="BG218" s="26"/>
      <c r="BH218" s="26"/>
      <c r="BI218" s="26"/>
      <c r="BJ218" s="26"/>
      <c r="BK218" s="26"/>
      <c r="BL218" s="26"/>
      <c r="BM218" s="26"/>
      <c r="BN218" s="26"/>
      <c r="BO218" s="26"/>
      <c r="BP218" s="26"/>
      <c r="BQ218" s="26"/>
      <c r="BR218" s="26"/>
      <c r="BS218" s="26"/>
      <c r="BU218" s="204" t="str">
        <f>+BU191</f>
        <v>finca 4</v>
      </c>
      <c r="BV218" s="26"/>
      <c r="BW218" s="26"/>
      <c r="BX218" s="26"/>
      <c r="BY218" s="26"/>
      <c r="BZ218" s="26"/>
      <c r="CA218" s="26"/>
      <c r="CB218" s="26"/>
      <c r="CC218" s="26"/>
      <c r="CD218" s="26"/>
      <c r="CE218" s="26"/>
      <c r="CF218" s="26"/>
      <c r="CG218" s="26"/>
      <c r="CH218" s="26"/>
      <c r="CI218" s="26"/>
      <c r="CJ218" s="26"/>
      <c r="CK218" s="26"/>
    </row>
    <row r="219" spans="1:89" s="206" customFormat="1" ht="18" thickBot="1" x14ac:dyDescent="0.35">
      <c r="A219" s="18">
        <f>+A192+1</f>
        <v>43474</v>
      </c>
      <c r="B219" s="205"/>
      <c r="C219" s="205"/>
      <c r="D219" s="205"/>
      <c r="S219" s="207">
        <f>+S193+1</f>
        <v>43474</v>
      </c>
      <c r="T219" s="205"/>
      <c r="U219" s="205"/>
      <c r="V219" s="205"/>
      <c r="AK219" s="208">
        <f>+AK193+1</f>
        <v>43474</v>
      </c>
      <c r="AL219" s="209"/>
      <c r="AM219" s="209"/>
      <c r="AN219" s="209"/>
      <c r="AO219" s="210"/>
      <c r="AP219" s="210"/>
      <c r="AQ219" s="210"/>
      <c r="AR219" s="210"/>
      <c r="AS219" s="210"/>
      <c r="AT219" s="210"/>
      <c r="AU219" s="210"/>
      <c r="AV219" s="210"/>
      <c r="AW219" s="210"/>
      <c r="AX219" s="210"/>
      <c r="AY219" s="210"/>
      <c r="AZ219" s="210"/>
      <c r="BA219" s="210"/>
      <c r="BC219" s="208">
        <f>+BC193+1</f>
        <v>43474</v>
      </c>
      <c r="BD219" s="209"/>
      <c r="BE219" s="209"/>
      <c r="BF219" s="209"/>
      <c r="BG219" s="210"/>
      <c r="BH219" s="210"/>
      <c r="BI219" s="210"/>
      <c r="BJ219" s="210"/>
      <c r="BK219" s="210"/>
      <c r="BL219" s="210"/>
      <c r="BM219" s="210"/>
      <c r="BN219" s="210"/>
      <c r="BO219" s="210"/>
      <c r="BP219" s="210"/>
      <c r="BQ219" s="210"/>
      <c r="BR219" s="210"/>
      <c r="BS219" s="210"/>
      <c r="BU219" s="208">
        <f>+BU193+1</f>
        <v>43474</v>
      </c>
      <c r="BV219" s="209"/>
      <c r="BW219" s="209"/>
      <c r="BX219" s="209"/>
      <c r="BY219" s="210"/>
      <c r="BZ219" s="210"/>
      <c r="CA219" s="210"/>
      <c r="CB219" s="210"/>
      <c r="CC219" s="210"/>
      <c r="CD219" s="210"/>
      <c r="CE219" s="210"/>
      <c r="CF219" s="210"/>
      <c r="CG219" s="210"/>
      <c r="CH219" s="210"/>
      <c r="CI219" s="210"/>
      <c r="CJ219" s="210"/>
      <c r="CK219" s="210"/>
    </row>
    <row r="220" spans="1:89" ht="18" thickBot="1" x14ac:dyDescent="0.35">
      <c r="A220" s="27">
        <f>+A219</f>
        <v>43474</v>
      </c>
      <c r="D220" s="28" t="s">
        <v>5</v>
      </c>
      <c r="E220" s="29"/>
      <c r="F220" s="29"/>
      <c r="G220" s="29"/>
      <c r="H220" s="30"/>
      <c r="I220" s="21"/>
      <c r="J220" s="31" t="s">
        <v>6</v>
      </c>
      <c r="K220" s="32"/>
      <c r="L220" s="32"/>
      <c r="M220" s="32"/>
      <c r="N220" s="32"/>
      <c r="O220" s="33"/>
      <c r="S220" s="27">
        <f>+S219</f>
        <v>43474</v>
      </c>
      <c r="V220" s="34" t="s">
        <v>5</v>
      </c>
      <c r="W220" s="35"/>
      <c r="X220" s="35"/>
      <c r="Y220" s="35"/>
      <c r="Z220" s="36"/>
      <c r="AA220" s="23"/>
      <c r="AB220" s="37" t="s">
        <v>6</v>
      </c>
      <c r="AC220" s="38"/>
      <c r="AD220" s="38"/>
      <c r="AE220" s="38"/>
      <c r="AF220" s="38"/>
      <c r="AG220" s="39"/>
      <c r="AK220" s="40">
        <f>+AK219</f>
        <v>43474</v>
      </c>
      <c r="AN220" s="41" t="s">
        <v>5</v>
      </c>
      <c r="AO220" s="42"/>
      <c r="AP220" s="42"/>
      <c r="AQ220" s="42"/>
      <c r="AR220" s="43"/>
      <c r="AT220" s="44" t="s">
        <v>6</v>
      </c>
      <c r="AU220" s="45"/>
      <c r="AV220" s="45"/>
      <c r="AW220" s="45"/>
      <c r="AX220" s="45"/>
      <c r="AY220" s="46"/>
      <c r="BC220" s="40">
        <f>+BC219</f>
        <v>43474</v>
      </c>
      <c r="BF220" s="41" t="s">
        <v>5</v>
      </c>
      <c r="BG220" s="42"/>
      <c r="BH220" s="42"/>
      <c r="BI220" s="42"/>
      <c r="BJ220" s="43"/>
      <c r="BL220" s="44" t="s">
        <v>6</v>
      </c>
      <c r="BM220" s="45"/>
      <c r="BN220" s="45"/>
      <c r="BO220" s="45"/>
      <c r="BP220" s="45"/>
      <c r="BQ220" s="46"/>
      <c r="BU220" s="40">
        <f>+BU219</f>
        <v>43474</v>
      </c>
      <c r="BX220" s="41" t="s">
        <v>5</v>
      </c>
      <c r="BY220" s="42"/>
      <c r="BZ220" s="42"/>
      <c r="CA220" s="42"/>
      <c r="CB220" s="43"/>
      <c r="CD220" s="44" t="s">
        <v>6</v>
      </c>
      <c r="CE220" s="45"/>
      <c r="CF220" s="45"/>
      <c r="CG220" s="45"/>
      <c r="CH220" s="45"/>
      <c r="CI220" s="46"/>
    </row>
    <row r="221" spans="1:89" ht="12.75" customHeight="1" x14ac:dyDescent="0.3">
      <c r="A221" s="47" t="s">
        <v>7</v>
      </c>
      <c r="B221" s="48" t="s">
        <v>8</v>
      </c>
      <c r="D221" s="49" t="s">
        <v>9</v>
      </c>
      <c r="E221" s="50" t="s">
        <v>10</v>
      </c>
      <c r="F221" s="50" t="s">
        <v>11</v>
      </c>
      <c r="G221" s="50" t="s">
        <v>12</v>
      </c>
      <c r="H221" s="51" t="s">
        <v>13</v>
      </c>
      <c r="I221" s="21"/>
      <c r="J221" s="52" t="s">
        <v>14</v>
      </c>
      <c r="K221" s="53" t="s">
        <v>15</v>
      </c>
      <c r="L221" s="53" t="s">
        <v>16</v>
      </c>
      <c r="M221" s="53" t="s">
        <v>10</v>
      </c>
      <c r="N221" s="53" t="s">
        <v>12</v>
      </c>
      <c r="O221" s="54" t="s">
        <v>13</v>
      </c>
      <c r="Q221" s="55" t="s">
        <v>17</v>
      </c>
      <c r="S221" s="47" t="s">
        <v>7</v>
      </c>
      <c r="T221" s="48" t="s">
        <v>8</v>
      </c>
      <c r="V221" s="56" t="s">
        <v>9</v>
      </c>
      <c r="W221" s="57" t="s">
        <v>10</v>
      </c>
      <c r="X221" s="57" t="s">
        <v>11</v>
      </c>
      <c r="Y221" s="57" t="s">
        <v>12</v>
      </c>
      <c r="Z221" s="58" t="s">
        <v>13</v>
      </c>
      <c r="AA221" s="23"/>
      <c r="AB221" s="59" t="s">
        <v>14</v>
      </c>
      <c r="AC221" s="60" t="s">
        <v>15</v>
      </c>
      <c r="AD221" s="60" t="s">
        <v>16</v>
      </c>
      <c r="AE221" s="60" t="s">
        <v>10</v>
      </c>
      <c r="AF221" s="60" t="s">
        <v>12</v>
      </c>
      <c r="AG221" s="61" t="s">
        <v>13</v>
      </c>
      <c r="AI221" s="55" t="s">
        <v>17</v>
      </c>
      <c r="AJ221" s="55" t="s">
        <v>18</v>
      </c>
      <c r="AK221" s="62" t="s">
        <v>7</v>
      </c>
      <c r="AL221" s="63" t="s">
        <v>8</v>
      </c>
      <c r="AN221" s="64" t="s">
        <v>9</v>
      </c>
      <c r="AO221" s="65" t="s">
        <v>10</v>
      </c>
      <c r="AP221" s="65" t="s">
        <v>11</v>
      </c>
      <c r="AQ221" s="65" t="s">
        <v>12</v>
      </c>
      <c r="AR221" s="66" t="s">
        <v>13</v>
      </c>
      <c r="AT221" s="67" t="s">
        <v>14</v>
      </c>
      <c r="AU221" s="68" t="s">
        <v>15</v>
      </c>
      <c r="AV221" s="68" t="s">
        <v>16</v>
      </c>
      <c r="AW221" s="68" t="s">
        <v>10</v>
      </c>
      <c r="AX221" s="68" t="s">
        <v>12</v>
      </c>
      <c r="AY221" s="69" t="s">
        <v>13</v>
      </c>
      <c r="BA221" s="70" t="s">
        <v>17</v>
      </c>
      <c r="BB221" s="71"/>
      <c r="BC221" s="47" t="s">
        <v>7</v>
      </c>
      <c r="BD221" s="48" t="s">
        <v>8</v>
      </c>
      <c r="BF221" s="64" t="s">
        <v>9</v>
      </c>
      <c r="BG221" s="65" t="s">
        <v>10</v>
      </c>
      <c r="BH221" s="65" t="s">
        <v>11</v>
      </c>
      <c r="BI221" s="65" t="s">
        <v>12</v>
      </c>
      <c r="BJ221" s="66" t="s">
        <v>13</v>
      </c>
      <c r="BL221" s="67" t="s">
        <v>14</v>
      </c>
      <c r="BM221" s="68" t="s">
        <v>15</v>
      </c>
      <c r="BN221" s="68" t="s">
        <v>16</v>
      </c>
      <c r="BO221" s="68" t="s">
        <v>10</v>
      </c>
      <c r="BP221" s="68" t="s">
        <v>12</v>
      </c>
      <c r="BQ221" s="69" t="s">
        <v>13</v>
      </c>
      <c r="BS221" s="70" t="s">
        <v>17</v>
      </c>
      <c r="BT221" s="71"/>
      <c r="BU221" s="47" t="s">
        <v>7</v>
      </c>
      <c r="BV221" s="48" t="s">
        <v>8</v>
      </c>
      <c r="BX221" s="64" t="s">
        <v>9</v>
      </c>
      <c r="BY221" s="65" t="s">
        <v>10</v>
      </c>
      <c r="BZ221" s="65" t="s">
        <v>11</v>
      </c>
      <c r="CA221" s="65" t="s">
        <v>12</v>
      </c>
      <c r="CB221" s="66" t="s">
        <v>13</v>
      </c>
      <c r="CD221" s="67" t="s">
        <v>14</v>
      </c>
      <c r="CE221" s="68" t="s">
        <v>15</v>
      </c>
      <c r="CF221" s="68" t="s">
        <v>16</v>
      </c>
      <c r="CG221" s="68" t="s">
        <v>10</v>
      </c>
      <c r="CH221" s="68" t="s">
        <v>12</v>
      </c>
      <c r="CI221" s="69" t="s">
        <v>13</v>
      </c>
      <c r="CK221" s="70" t="s">
        <v>17</v>
      </c>
    </row>
    <row r="222" spans="1:89" x14ac:dyDescent="0.3">
      <c r="A222" s="72"/>
      <c r="B222" s="73"/>
      <c r="D222" s="74"/>
      <c r="E222" s="75"/>
      <c r="F222" s="75"/>
      <c r="G222" s="75"/>
      <c r="H222" s="76"/>
      <c r="I222" s="21"/>
      <c r="J222" s="77"/>
      <c r="K222" s="78"/>
      <c r="L222" s="78"/>
      <c r="M222" s="78"/>
      <c r="N222" s="78"/>
      <c r="O222" s="79"/>
      <c r="Q222" s="55"/>
      <c r="S222" s="72"/>
      <c r="T222" s="73"/>
      <c r="V222" s="80"/>
      <c r="W222" s="81"/>
      <c r="X222" s="81"/>
      <c r="Y222" s="81"/>
      <c r="Z222" s="82"/>
      <c r="AA222" s="23"/>
      <c r="AB222" s="83"/>
      <c r="AC222" s="84"/>
      <c r="AD222" s="84"/>
      <c r="AE222" s="84"/>
      <c r="AF222" s="84"/>
      <c r="AG222" s="85"/>
      <c r="AI222" s="55"/>
      <c r="AJ222" s="55"/>
      <c r="AK222" s="86"/>
      <c r="AL222" s="87"/>
      <c r="AN222" s="88"/>
      <c r="AO222" s="89"/>
      <c r="AP222" s="89"/>
      <c r="AQ222" s="89"/>
      <c r="AR222" s="90"/>
      <c r="AT222" s="91"/>
      <c r="AU222" s="89"/>
      <c r="AV222" s="89"/>
      <c r="AW222" s="89"/>
      <c r="AX222" s="89"/>
      <c r="AY222" s="92"/>
      <c r="BA222" s="70"/>
      <c r="BB222" s="71"/>
      <c r="BC222" s="72"/>
      <c r="BD222" s="73"/>
      <c r="BF222" s="88"/>
      <c r="BG222" s="89"/>
      <c r="BH222" s="89"/>
      <c r="BI222" s="89"/>
      <c r="BJ222" s="90"/>
      <c r="BL222" s="91"/>
      <c r="BM222" s="89"/>
      <c r="BN222" s="89"/>
      <c r="BO222" s="89"/>
      <c r="BP222" s="89"/>
      <c r="BQ222" s="92"/>
      <c r="BS222" s="70"/>
      <c r="BT222" s="71"/>
      <c r="BU222" s="72"/>
      <c r="BV222" s="73"/>
      <c r="BX222" s="88"/>
      <c r="BY222" s="89"/>
      <c r="BZ222" s="89"/>
      <c r="CA222" s="89"/>
      <c r="CB222" s="90"/>
      <c r="CD222" s="91"/>
      <c r="CE222" s="89"/>
      <c r="CF222" s="89"/>
      <c r="CG222" s="89"/>
      <c r="CH222" s="89"/>
      <c r="CI222" s="92"/>
      <c r="CK222" s="70"/>
    </row>
    <row r="223" spans="1:89" s="125" customFormat="1" x14ac:dyDescent="0.3">
      <c r="A223" s="93" t="s">
        <v>19</v>
      </c>
      <c r="B223" s="94"/>
      <c r="C223"/>
      <c r="D223" s="95"/>
      <c r="E223" s="96"/>
      <c r="F223" s="96"/>
      <c r="G223" s="96"/>
      <c r="H223" s="97"/>
      <c r="I223"/>
      <c r="J223" s="98"/>
      <c r="K223" s="99"/>
      <c r="L223" s="99"/>
      <c r="M223" s="99"/>
      <c r="N223" s="99"/>
      <c r="O223" s="100"/>
      <c r="P223"/>
      <c r="Q223" s="101"/>
      <c r="R223"/>
      <c r="S223" s="93" t="s">
        <v>19</v>
      </c>
      <c r="T223" s="94"/>
      <c r="U223"/>
      <c r="V223" s="95"/>
      <c r="W223" s="96"/>
      <c r="X223" s="96"/>
      <c r="Y223" s="96"/>
      <c r="Z223" s="97"/>
      <c r="AA223"/>
      <c r="AB223" s="98"/>
      <c r="AC223" s="99"/>
      <c r="AD223" s="99"/>
      <c r="AE223" s="99"/>
      <c r="AF223" s="99"/>
      <c r="AG223" s="100"/>
      <c r="AH223"/>
      <c r="AI223" s="101"/>
      <c r="AJ223" s="101"/>
      <c r="AK223" s="102" t="s">
        <v>20</v>
      </c>
      <c r="AL223" s="103"/>
      <c r="AM223" s="26"/>
      <c r="AN223" s="104"/>
      <c r="AO223" s="105"/>
      <c r="AP223" s="105"/>
      <c r="AQ223" s="105"/>
      <c r="AR223" s="106"/>
      <c r="AS223" s="107"/>
      <c r="AT223" s="108"/>
      <c r="AU223" s="105"/>
      <c r="AV223" s="105"/>
      <c r="AW223" s="105"/>
      <c r="AX223" s="105"/>
      <c r="AY223" s="109"/>
      <c r="AZ223" s="26"/>
      <c r="BA223" s="110"/>
      <c r="BB223" s="111"/>
      <c r="BC223" s="93" t="str">
        <f t="shared" ref="BC223:BC242" si="250">BC196</f>
        <v>GAN.CRIANZA</v>
      </c>
      <c r="BD223" s="94"/>
      <c r="BE223" s="112"/>
      <c r="BF223" s="113"/>
      <c r="BG223" s="114"/>
      <c r="BH223" s="114"/>
      <c r="BI223" s="114"/>
      <c r="BJ223" s="115"/>
      <c r="BK223" s="112"/>
      <c r="BL223" s="116"/>
      <c r="BM223" s="114"/>
      <c r="BN223" s="114"/>
      <c r="BO223" s="114"/>
      <c r="BP223" s="114"/>
      <c r="BQ223" s="117"/>
      <c r="BR223" s="26"/>
      <c r="BS223" s="118"/>
      <c r="BT223" s="111"/>
      <c r="BU223" s="93" t="str">
        <f t="shared" ref="BU223:BU242" si="251">BU196</f>
        <v>GAN.CRIANZA</v>
      </c>
      <c r="BV223" s="94"/>
      <c r="BW223" s="112"/>
      <c r="BX223" s="119"/>
      <c r="BY223" s="120"/>
      <c r="BZ223" s="120"/>
      <c r="CA223" s="120"/>
      <c r="CB223" s="121"/>
      <c r="CC223" s="112"/>
      <c r="CD223" s="122"/>
      <c r="CE223" s="120"/>
      <c r="CF223" s="120"/>
      <c r="CG223" s="120"/>
      <c r="CH223" s="120"/>
      <c r="CI223" s="123"/>
      <c r="CJ223" s="26"/>
      <c r="CK223" s="124"/>
    </row>
    <row r="224" spans="1:89" x14ac:dyDescent="0.3">
      <c r="A224" s="126" t="str">
        <f t="shared" ref="A224:A229" si="252">+A197</f>
        <v xml:space="preserve">BECERRAS </v>
      </c>
      <c r="B224" s="127">
        <f t="shared" ref="B224:B229" si="253">+Q197</f>
        <v>0</v>
      </c>
      <c r="D224" s="128"/>
      <c r="E224" s="129"/>
      <c r="F224" s="129"/>
      <c r="G224" s="129"/>
      <c r="H224" s="130"/>
      <c r="I224" s="131"/>
      <c r="J224" s="132"/>
      <c r="K224" s="129"/>
      <c r="L224" s="129"/>
      <c r="M224" s="129"/>
      <c r="N224" s="129"/>
      <c r="O224" s="133"/>
      <c r="Q224" s="134">
        <f t="shared" ref="Q224:Q229" si="254">SUM(B224+D224+E224+F224+G224+H224-J224-K224-L224-M224-N224-O224)</f>
        <v>0</v>
      </c>
      <c r="S224" s="126" t="str">
        <f t="shared" ref="S224:S229" si="255">+S197</f>
        <v xml:space="preserve">BECERRAS </v>
      </c>
      <c r="T224" s="135">
        <f t="shared" ref="T224:T229" si="256">+AI197</f>
        <v>69</v>
      </c>
      <c r="V224" s="136"/>
      <c r="W224" s="137"/>
      <c r="X224" s="137"/>
      <c r="Y224" s="137"/>
      <c r="Z224" s="138"/>
      <c r="AB224" s="139"/>
      <c r="AC224" s="137"/>
      <c r="AD224" s="137"/>
      <c r="AE224" s="137"/>
      <c r="AF224" s="137"/>
      <c r="AG224" s="140"/>
      <c r="AI224" s="134">
        <f t="shared" ref="AI224:AI229" si="257">SUM(T224+V224+W224+X224+Y224+Z224-AB224-AC224-AD224-AE224-AF224-AG224)</f>
        <v>69</v>
      </c>
      <c r="AJ224" s="134"/>
      <c r="AK224" s="141" t="str">
        <f t="shared" ref="AK224:AK229" si="258">AK197</f>
        <v>POTRO HEMBRA</v>
      </c>
      <c r="AL224" s="142">
        <f t="shared" ref="AL224:AL229" si="259">+BA197</f>
        <v>4</v>
      </c>
      <c r="AN224" s="143"/>
      <c r="AO224" s="144"/>
      <c r="AP224" s="144"/>
      <c r="AQ224" s="144"/>
      <c r="AR224" s="145"/>
      <c r="AS224" s="146"/>
      <c r="AT224" s="147"/>
      <c r="AU224" s="144"/>
      <c r="AV224" s="144"/>
      <c r="AW224" s="144"/>
      <c r="AX224" s="144"/>
      <c r="AY224" s="148"/>
      <c r="BA224" s="110">
        <f t="shared" ref="BA224:BA229" si="260">SUM(AL224+AN224+AO224+AP224+AQ224+AR224-AT224-AU224-AV224-AW224-AX224-AY224)</f>
        <v>4</v>
      </c>
      <c r="BB224" s="149"/>
      <c r="BC224" s="126" t="str">
        <f t="shared" si="250"/>
        <v xml:space="preserve">BECERRAS </v>
      </c>
      <c r="BD224" s="127">
        <f t="shared" ref="BD224:BD229" si="261">+BS197</f>
        <v>0</v>
      </c>
      <c r="BF224" s="150"/>
      <c r="BG224" s="151"/>
      <c r="BH224" s="151"/>
      <c r="BI224" s="151"/>
      <c r="BJ224" s="152"/>
      <c r="BL224" s="153"/>
      <c r="BM224" s="151"/>
      <c r="BN224" s="151"/>
      <c r="BO224" s="151"/>
      <c r="BP224" s="151"/>
      <c r="BQ224" s="154"/>
      <c r="BS224" s="110">
        <f t="shared" ref="BS224:BS229" si="262">SUM(BD224+BF224+BG224+BH224+BI224+BJ224-BL224-BM224-BN224-BO224-BP224-BQ224)</f>
        <v>0</v>
      </c>
      <c r="BT224" s="149"/>
      <c r="BU224" s="126" t="str">
        <f t="shared" si="251"/>
        <v xml:space="preserve">BECERRAS </v>
      </c>
      <c r="BV224" s="127">
        <f t="shared" ref="BV224:BV229" si="263">+CK197</f>
        <v>0</v>
      </c>
      <c r="BX224" s="155"/>
      <c r="BY224" s="156"/>
      <c r="BZ224" s="156"/>
      <c r="CA224" s="156"/>
      <c r="CB224" s="157"/>
      <c r="CD224" s="158"/>
      <c r="CE224" s="156"/>
      <c r="CF224" s="156"/>
      <c r="CG224" s="156"/>
      <c r="CH224" s="156"/>
      <c r="CI224" s="159"/>
      <c r="CK224" s="110">
        <f t="shared" ref="CK224:CK229" si="264">SUM(BV224+BX224+BY224+BZ224+CA224+CB224-CD224-CE224-CF224-CG224-CH224-CI224)</f>
        <v>0</v>
      </c>
    </row>
    <row r="225" spans="1:89" x14ac:dyDescent="0.3">
      <c r="A225" s="126" t="str">
        <f t="shared" si="252"/>
        <v>BECERROS</v>
      </c>
      <c r="B225" s="127">
        <f t="shared" si="253"/>
        <v>0</v>
      </c>
      <c r="D225" s="128"/>
      <c r="E225" s="129"/>
      <c r="F225" s="129"/>
      <c r="G225" s="129"/>
      <c r="H225" s="130"/>
      <c r="I225" s="131"/>
      <c r="J225" s="132"/>
      <c r="K225" s="129"/>
      <c r="L225" s="129"/>
      <c r="M225" s="129"/>
      <c r="N225" s="129"/>
      <c r="O225" s="133"/>
      <c r="Q225" s="134">
        <f t="shared" si="254"/>
        <v>0</v>
      </c>
      <c r="S225" s="126" t="str">
        <f t="shared" si="255"/>
        <v>BECERROS</v>
      </c>
      <c r="T225" s="135">
        <f t="shared" si="256"/>
        <v>59</v>
      </c>
      <c r="V225" s="136">
        <v>1</v>
      </c>
      <c r="W225" s="137"/>
      <c r="X225" s="137"/>
      <c r="Y225" s="137"/>
      <c r="Z225" s="138"/>
      <c r="AB225" s="139"/>
      <c r="AC225" s="137"/>
      <c r="AD225" s="137"/>
      <c r="AE225" s="137"/>
      <c r="AF225" s="137"/>
      <c r="AG225" s="140"/>
      <c r="AI225" s="134">
        <f t="shared" si="257"/>
        <v>60</v>
      </c>
      <c r="AJ225" s="134"/>
      <c r="AK225" s="141" t="str">
        <f t="shared" si="258"/>
        <v>POTRO MACHO</v>
      </c>
      <c r="AL225" s="142">
        <f t="shared" si="259"/>
        <v>6</v>
      </c>
      <c r="AN225" s="143"/>
      <c r="AO225" s="144"/>
      <c r="AP225" s="144"/>
      <c r="AQ225" s="144"/>
      <c r="AR225" s="145"/>
      <c r="AS225" s="146"/>
      <c r="AT225" s="147"/>
      <c r="AU225" s="144"/>
      <c r="AV225" s="144"/>
      <c r="AW225" s="144"/>
      <c r="AX225" s="144"/>
      <c r="AY225" s="148"/>
      <c r="BA225" s="110">
        <f t="shared" si="260"/>
        <v>6</v>
      </c>
      <c r="BB225" s="149"/>
      <c r="BC225" s="126" t="str">
        <f t="shared" si="250"/>
        <v>BECERROS</v>
      </c>
      <c r="BD225" s="127">
        <f t="shared" si="261"/>
        <v>0</v>
      </c>
      <c r="BF225" s="150"/>
      <c r="BG225" s="151"/>
      <c r="BH225" s="151"/>
      <c r="BI225" s="151"/>
      <c r="BJ225" s="152"/>
      <c r="BL225" s="153"/>
      <c r="BM225" s="151"/>
      <c r="BN225" s="151"/>
      <c r="BO225" s="151"/>
      <c r="BP225" s="151"/>
      <c r="BQ225" s="154"/>
      <c r="BS225" s="110">
        <f t="shared" si="262"/>
        <v>0</v>
      </c>
      <c r="BT225" s="149"/>
      <c r="BU225" s="126" t="str">
        <f t="shared" si="251"/>
        <v>BECERROS</v>
      </c>
      <c r="BV225" s="127">
        <f t="shared" si="263"/>
        <v>0</v>
      </c>
      <c r="BX225" s="155"/>
      <c r="BY225" s="156"/>
      <c r="BZ225" s="156"/>
      <c r="CA225" s="156"/>
      <c r="CB225" s="157"/>
      <c r="CD225" s="158"/>
      <c r="CE225" s="156"/>
      <c r="CF225" s="156"/>
      <c r="CG225" s="156"/>
      <c r="CH225" s="156"/>
      <c r="CI225" s="159"/>
      <c r="CK225" s="110">
        <f t="shared" si="264"/>
        <v>0</v>
      </c>
    </row>
    <row r="226" spans="1:89" x14ac:dyDescent="0.3">
      <c r="A226" s="126" t="str">
        <f t="shared" si="252"/>
        <v>MAUTAS</v>
      </c>
      <c r="B226" s="127">
        <f t="shared" si="253"/>
        <v>54</v>
      </c>
      <c r="D226" s="95"/>
      <c r="E226" s="129"/>
      <c r="F226" s="129"/>
      <c r="G226" s="129"/>
      <c r="H226" s="130"/>
      <c r="I226" s="131"/>
      <c r="J226" s="132"/>
      <c r="K226" s="129"/>
      <c r="L226" s="129"/>
      <c r="M226" s="129"/>
      <c r="N226" s="129"/>
      <c r="O226" s="133"/>
      <c r="Q226" s="134">
        <f t="shared" si="254"/>
        <v>54</v>
      </c>
      <c r="S226" s="126" t="str">
        <f t="shared" si="255"/>
        <v>MAUTAS</v>
      </c>
      <c r="T226" s="135">
        <f t="shared" si="256"/>
        <v>0</v>
      </c>
      <c r="V226" s="95"/>
      <c r="W226" s="137"/>
      <c r="X226" s="137"/>
      <c r="Y226" s="137"/>
      <c r="Z226" s="138"/>
      <c r="AB226" s="139"/>
      <c r="AC226" s="137"/>
      <c r="AD226" s="137"/>
      <c r="AE226" s="137"/>
      <c r="AF226" s="137"/>
      <c r="AG226" s="140"/>
      <c r="AI226" s="134">
        <f t="shared" si="257"/>
        <v>0</v>
      </c>
      <c r="AJ226" s="134"/>
      <c r="AK226" s="141" t="str">
        <f t="shared" si="258"/>
        <v>CABALLO</v>
      </c>
      <c r="AL226" s="142">
        <f t="shared" si="259"/>
        <v>8</v>
      </c>
      <c r="AN226" s="95"/>
      <c r="AO226" s="144"/>
      <c r="AP226" s="144"/>
      <c r="AQ226" s="144"/>
      <c r="AR226" s="145"/>
      <c r="AS226" s="146"/>
      <c r="AT226" s="147"/>
      <c r="AU226" s="144"/>
      <c r="AV226" s="144"/>
      <c r="AW226" s="144"/>
      <c r="AX226" s="144"/>
      <c r="AY226" s="148"/>
      <c r="BA226" s="110">
        <f t="shared" si="260"/>
        <v>8</v>
      </c>
      <c r="BB226" s="149"/>
      <c r="BC226" s="126" t="str">
        <f t="shared" si="250"/>
        <v>MAUTAS</v>
      </c>
      <c r="BD226" s="127">
        <f t="shared" si="261"/>
        <v>0</v>
      </c>
      <c r="BF226" s="113"/>
      <c r="BG226" s="151"/>
      <c r="BH226" s="151"/>
      <c r="BI226" s="151"/>
      <c r="BJ226" s="152"/>
      <c r="BL226" s="153"/>
      <c r="BM226" s="151"/>
      <c r="BN226" s="151"/>
      <c r="BO226" s="151"/>
      <c r="BP226" s="151"/>
      <c r="BQ226" s="154"/>
      <c r="BS226" s="110">
        <f t="shared" si="262"/>
        <v>0</v>
      </c>
      <c r="BT226" s="149"/>
      <c r="BU226" s="126" t="str">
        <f t="shared" si="251"/>
        <v>MAUTAS</v>
      </c>
      <c r="BV226" s="127">
        <f t="shared" si="263"/>
        <v>0</v>
      </c>
      <c r="BX226" s="119"/>
      <c r="BY226" s="156"/>
      <c r="BZ226" s="156"/>
      <c r="CA226" s="156"/>
      <c r="CB226" s="157"/>
      <c r="CD226" s="158"/>
      <c r="CE226" s="156"/>
      <c r="CF226" s="156"/>
      <c r="CG226" s="156"/>
      <c r="CH226" s="156"/>
      <c r="CI226" s="159"/>
      <c r="CK226" s="110">
        <f t="shared" si="264"/>
        <v>0</v>
      </c>
    </row>
    <row r="227" spans="1:89" x14ac:dyDescent="0.3">
      <c r="A227" s="126" t="str">
        <f t="shared" si="252"/>
        <v>MAUTES</v>
      </c>
      <c r="B227" s="127">
        <f t="shared" si="253"/>
        <v>280</v>
      </c>
      <c r="D227" s="95"/>
      <c r="E227" s="129"/>
      <c r="F227" s="129"/>
      <c r="G227" s="129"/>
      <c r="H227" s="130"/>
      <c r="I227" s="131"/>
      <c r="J227" s="132"/>
      <c r="K227" s="129"/>
      <c r="L227" s="129"/>
      <c r="M227" s="129"/>
      <c r="N227" s="129"/>
      <c r="O227" s="133"/>
      <c r="Q227" s="134">
        <f t="shared" si="254"/>
        <v>280</v>
      </c>
      <c r="S227" s="126" t="str">
        <f t="shared" si="255"/>
        <v>MAUTES</v>
      </c>
      <c r="T227" s="135">
        <f t="shared" si="256"/>
        <v>0</v>
      </c>
      <c r="V227" s="95"/>
      <c r="W227" s="137"/>
      <c r="X227" s="137"/>
      <c r="Y227" s="137"/>
      <c r="Z227" s="138"/>
      <c r="AB227" s="139"/>
      <c r="AC227" s="137"/>
      <c r="AD227" s="137"/>
      <c r="AE227" s="137"/>
      <c r="AF227" s="137"/>
      <c r="AG227" s="140"/>
      <c r="AI227" s="134">
        <f t="shared" si="257"/>
        <v>0</v>
      </c>
      <c r="AJ227" s="134"/>
      <c r="AK227" s="141" t="str">
        <f t="shared" si="258"/>
        <v>YEGUA</v>
      </c>
      <c r="AL227" s="142">
        <f t="shared" si="259"/>
        <v>7</v>
      </c>
      <c r="AN227" s="95"/>
      <c r="AO227" s="144"/>
      <c r="AP227" s="144"/>
      <c r="AQ227" s="144"/>
      <c r="AR227" s="145"/>
      <c r="AS227" s="146"/>
      <c r="AT227" s="147"/>
      <c r="AU227" s="144"/>
      <c r="AV227" s="144"/>
      <c r="AW227" s="144"/>
      <c r="AX227" s="144"/>
      <c r="AY227" s="148"/>
      <c r="BA227" s="110">
        <f t="shared" si="260"/>
        <v>7</v>
      </c>
      <c r="BB227" s="149"/>
      <c r="BC227" s="126" t="str">
        <f t="shared" si="250"/>
        <v>MAUTES</v>
      </c>
      <c r="BD227" s="127">
        <f t="shared" si="261"/>
        <v>0</v>
      </c>
      <c r="BF227" s="113"/>
      <c r="BG227" s="151"/>
      <c r="BH227" s="151"/>
      <c r="BI227" s="151"/>
      <c r="BJ227" s="152"/>
      <c r="BL227" s="153"/>
      <c r="BM227" s="151"/>
      <c r="BN227" s="151"/>
      <c r="BO227" s="151"/>
      <c r="BP227" s="151"/>
      <c r="BQ227" s="154"/>
      <c r="BS227" s="110">
        <f t="shared" si="262"/>
        <v>0</v>
      </c>
      <c r="BT227" s="149"/>
      <c r="BU227" s="126" t="str">
        <f t="shared" si="251"/>
        <v>MAUTES</v>
      </c>
      <c r="BV227" s="127">
        <f t="shared" si="263"/>
        <v>0</v>
      </c>
      <c r="BX227" s="119"/>
      <c r="BY227" s="156"/>
      <c r="BZ227" s="156"/>
      <c r="CA227" s="156"/>
      <c r="CB227" s="157"/>
      <c r="CD227" s="158"/>
      <c r="CE227" s="156"/>
      <c r="CF227" s="156"/>
      <c r="CG227" s="156"/>
      <c r="CH227" s="156"/>
      <c r="CI227" s="159"/>
      <c r="CK227" s="110">
        <f t="shared" si="264"/>
        <v>0</v>
      </c>
    </row>
    <row r="228" spans="1:89" x14ac:dyDescent="0.3">
      <c r="A228" s="126">
        <f t="shared" si="252"/>
        <v>0</v>
      </c>
      <c r="B228" s="127">
        <f t="shared" si="253"/>
        <v>0</v>
      </c>
      <c r="D228" s="95"/>
      <c r="E228" s="129"/>
      <c r="F228" s="129"/>
      <c r="G228" s="129"/>
      <c r="H228" s="130"/>
      <c r="I228" s="131"/>
      <c r="J228" s="132"/>
      <c r="K228" s="129"/>
      <c r="L228" s="129"/>
      <c r="M228" s="129"/>
      <c r="N228" s="129"/>
      <c r="O228" s="133"/>
      <c r="Q228" s="134">
        <f t="shared" si="254"/>
        <v>0</v>
      </c>
      <c r="S228" s="126">
        <f t="shared" si="255"/>
        <v>0</v>
      </c>
      <c r="T228" s="135">
        <f t="shared" si="256"/>
        <v>0</v>
      </c>
      <c r="V228" s="95"/>
      <c r="W228" s="137"/>
      <c r="X228" s="137"/>
      <c r="Y228" s="137"/>
      <c r="Z228" s="138"/>
      <c r="AB228" s="139"/>
      <c r="AC228" s="137"/>
      <c r="AD228" s="137"/>
      <c r="AE228" s="137"/>
      <c r="AF228" s="137"/>
      <c r="AG228" s="140"/>
      <c r="AI228" s="134">
        <f t="shared" si="257"/>
        <v>0</v>
      </c>
      <c r="AJ228" s="134"/>
      <c r="AK228" s="141">
        <f t="shared" si="258"/>
        <v>0</v>
      </c>
      <c r="AL228" s="142">
        <f t="shared" si="259"/>
        <v>0</v>
      </c>
      <c r="AN228" s="95"/>
      <c r="AO228" s="144"/>
      <c r="AP228" s="144"/>
      <c r="AQ228" s="144"/>
      <c r="AR228" s="145"/>
      <c r="AS228" s="146"/>
      <c r="AT228" s="147"/>
      <c r="AU228" s="144"/>
      <c r="AV228" s="144"/>
      <c r="AW228" s="144"/>
      <c r="AX228" s="144"/>
      <c r="AY228" s="148"/>
      <c r="BA228" s="110">
        <f t="shared" si="260"/>
        <v>0</v>
      </c>
      <c r="BB228" s="149"/>
      <c r="BC228" s="126">
        <f t="shared" si="250"/>
        <v>0</v>
      </c>
      <c r="BD228" s="127">
        <f t="shared" si="261"/>
        <v>0</v>
      </c>
      <c r="BF228" s="113"/>
      <c r="BG228" s="151"/>
      <c r="BH228" s="151"/>
      <c r="BI228" s="151"/>
      <c r="BJ228" s="152"/>
      <c r="BL228" s="153"/>
      <c r="BM228" s="151"/>
      <c r="BN228" s="151"/>
      <c r="BO228" s="151"/>
      <c r="BP228" s="151"/>
      <c r="BQ228" s="154"/>
      <c r="BS228" s="110">
        <f t="shared" si="262"/>
        <v>0</v>
      </c>
      <c r="BT228" s="149"/>
      <c r="BU228" s="126">
        <f t="shared" si="251"/>
        <v>0</v>
      </c>
      <c r="BV228" s="127">
        <f t="shared" si="263"/>
        <v>0</v>
      </c>
      <c r="BX228" s="119"/>
      <c r="BY228" s="156"/>
      <c r="BZ228" s="156"/>
      <c r="CA228" s="156"/>
      <c r="CB228" s="157"/>
      <c r="CD228" s="158"/>
      <c r="CE228" s="156"/>
      <c r="CF228" s="156"/>
      <c r="CG228" s="156"/>
      <c r="CH228" s="156"/>
      <c r="CI228" s="159"/>
      <c r="CK228" s="110">
        <f t="shared" si="264"/>
        <v>0</v>
      </c>
    </row>
    <row r="229" spans="1:89" x14ac:dyDescent="0.3">
      <c r="A229" s="126">
        <f t="shared" si="252"/>
        <v>0</v>
      </c>
      <c r="B229" s="127">
        <f t="shared" si="253"/>
        <v>0</v>
      </c>
      <c r="D229" s="95"/>
      <c r="E229" s="129"/>
      <c r="F229" s="129"/>
      <c r="G229" s="129"/>
      <c r="H229" s="130"/>
      <c r="I229" s="131"/>
      <c r="J229" s="132"/>
      <c r="K229" s="129"/>
      <c r="L229" s="129"/>
      <c r="M229" s="129"/>
      <c r="N229" s="129"/>
      <c r="O229" s="133"/>
      <c r="Q229" s="134">
        <f t="shared" si="254"/>
        <v>0</v>
      </c>
      <c r="S229" s="126">
        <f t="shared" si="255"/>
        <v>0</v>
      </c>
      <c r="T229" s="135">
        <f t="shared" si="256"/>
        <v>0</v>
      </c>
      <c r="V229" s="95"/>
      <c r="W229" s="137"/>
      <c r="X229" s="137"/>
      <c r="Y229" s="137"/>
      <c r="Z229" s="138"/>
      <c r="AB229" s="139"/>
      <c r="AC229" s="137"/>
      <c r="AD229" s="137"/>
      <c r="AE229" s="137"/>
      <c r="AF229" s="137"/>
      <c r="AG229" s="140"/>
      <c r="AI229" s="134">
        <f t="shared" si="257"/>
        <v>0</v>
      </c>
      <c r="AJ229" s="134"/>
      <c r="AK229" s="141">
        <f t="shared" si="258"/>
        <v>0</v>
      </c>
      <c r="AL229" s="142">
        <f t="shared" si="259"/>
        <v>0</v>
      </c>
      <c r="AN229" s="95"/>
      <c r="AO229" s="144"/>
      <c r="AP229" s="144"/>
      <c r="AQ229" s="144"/>
      <c r="AR229" s="145"/>
      <c r="AS229" s="146"/>
      <c r="AT229" s="147"/>
      <c r="AU229" s="144"/>
      <c r="AV229" s="144"/>
      <c r="AW229" s="144"/>
      <c r="AX229" s="144"/>
      <c r="AY229" s="148"/>
      <c r="BA229" s="110">
        <f t="shared" si="260"/>
        <v>0</v>
      </c>
      <c r="BB229" s="149"/>
      <c r="BC229" s="126">
        <f t="shared" si="250"/>
        <v>0</v>
      </c>
      <c r="BD229" s="127">
        <f t="shared" si="261"/>
        <v>0</v>
      </c>
      <c r="BF229" s="113"/>
      <c r="BG229" s="151"/>
      <c r="BH229" s="151"/>
      <c r="BI229" s="151"/>
      <c r="BJ229" s="152"/>
      <c r="BL229" s="153"/>
      <c r="BM229" s="151"/>
      <c r="BN229" s="151"/>
      <c r="BO229" s="151"/>
      <c r="BP229" s="151"/>
      <c r="BQ229" s="154"/>
      <c r="BS229" s="110">
        <f t="shared" si="262"/>
        <v>0</v>
      </c>
      <c r="BT229" s="149"/>
      <c r="BU229" s="126">
        <f t="shared" si="251"/>
        <v>0</v>
      </c>
      <c r="BV229" s="127">
        <f t="shared" si="263"/>
        <v>0</v>
      </c>
      <c r="BX229" s="119"/>
      <c r="BY229" s="156"/>
      <c r="BZ229" s="156"/>
      <c r="CA229" s="156"/>
      <c r="CB229" s="157"/>
      <c r="CD229" s="158"/>
      <c r="CE229" s="156"/>
      <c r="CF229" s="156"/>
      <c r="CG229" s="156"/>
      <c r="CH229" s="156"/>
      <c r="CI229" s="159"/>
      <c r="CK229" s="110">
        <f t="shared" si="264"/>
        <v>0</v>
      </c>
    </row>
    <row r="230" spans="1:89" s="125" customFormat="1" x14ac:dyDescent="0.3">
      <c r="A230" s="93" t="s">
        <v>29</v>
      </c>
      <c r="B230" s="127"/>
      <c r="C230"/>
      <c r="D230" s="95"/>
      <c r="E230" s="160"/>
      <c r="F230" s="160"/>
      <c r="G230" s="160"/>
      <c r="H230" s="161"/>
      <c r="I230" s="131"/>
      <c r="J230" s="162"/>
      <c r="K230" s="163"/>
      <c r="L230" s="163"/>
      <c r="M230" s="163"/>
      <c r="N230" s="163"/>
      <c r="O230" s="164"/>
      <c r="P230"/>
      <c r="Q230" s="134"/>
      <c r="R230"/>
      <c r="S230" s="93" t="s">
        <v>29</v>
      </c>
      <c r="T230" s="135"/>
      <c r="U230"/>
      <c r="V230" s="95"/>
      <c r="W230" s="165"/>
      <c r="X230" s="165"/>
      <c r="Y230" s="165"/>
      <c r="Z230" s="166"/>
      <c r="AA230"/>
      <c r="AB230" s="167"/>
      <c r="AC230" s="168"/>
      <c r="AD230" s="168"/>
      <c r="AE230" s="168"/>
      <c r="AF230" s="168"/>
      <c r="AG230" s="169"/>
      <c r="AH230"/>
      <c r="AI230" s="101"/>
      <c r="AJ230" s="101"/>
      <c r="AK230" s="102" t="s">
        <v>30</v>
      </c>
      <c r="AL230" s="142"/>
      <c r="AM230" s="26"/>
      <c r="AN230" s="95"/>
      <c r="AO230" s="170"/>
      <c r="AP230" s="170"/>
      <c r="AQ230" s="170"/>
      <c r="AR230" s="171"/>
      <c r="AS230" s="107"/>
      <c r="AT230" s="172"/>
      <c r="AU230" s="170"/>
      <c r="AV230" s="170"/>
      <c r="AW230" s="170"/>
      <c r="AX230" s="170"/>
      <c r="AY230" s="173"/>
      <c r="AZ230" s="107"/>
      <c r="BA230" s="174"/>
      <c r="BB230" s="111"/>
      <c r="BC230" s="93" t="str">
        <f t="shared" si="250"/>
        <v>GAN. PRODUCCION</v>
      </c>
      <c r="BD230" s="127"/>
      <c r="BE230" s="26"/>
      <c r="BF230" s="113"/>
      <c r="BG230" s="114"/>
      <c r="BH230" s="114"/>
      <c r="BI230" s="114"/>
      <c r="BJ230" s="115"/>
      <c r="BK230" s="112"/>
      <c r="BL230" s="116"/>
      <c r="BM230" s="114"/>
      <c r="BN230" s="114"/>
      <c r="BO230" s="114"/>
      <c r="BP230" s="114"/>
      <c r="BQ230" s="117"/>
      <c r="BR230" s="26"/>
      <c r="BS230" s="118"/>
      <c r="BT230" s="111"/>
      <c r="BU230" s="93" t="str">
        <f t="shared" si="251"/>
        <v>GAN. PRODUCCION</v>
      </c>
      <c r="BV230" s="127"/>
      <c r="BW230" s="26"/>
      <c r="BX230" s="119"/>
      <c r="BY230" s="120"/>
      <c r="BZ230" s="120"/>
      <c r="CA230" s="120"/>
      <c r="CB230" s="121"/>
      <c r="CC230" s="112"/>
      <c r="CD230" s="122"/>
      <c r="CE230" s="120"/>
      <c r="CF230" s="120"/>
      <c r="CG230" s="120"/>
      <c r="CH230" s="120"/>
      <c r="CI230" s="123"/>
      <c r="CJ230" s="26"/>
      <c r="CK230" s="124"/>
    </row>
    <row r="231" spans="1:89" x14ac:dyDescent="0.3">
      <c r="A231" s="126" t="str">
        <f t="shared" ref="A231:A237" si="265">+A204</f>
        <v>VACAS EN PRODUCCION</v>
      </c>
      <c r="B231" s="127">
        <f t="shared" ref="B231:B237" si="266">+Q204</f>
        <v>0</v>
      </c>
      <c r="D231" s="95"/>
      <c r="E231" s="129"/>
      <c r="F231" s="129"/>
      <c r="G231" s="129"/>
      <c r="H231" s="130"/>
      <c r="I231" s="131"/>
      <c r="J231" s="132"/>
      <c r="K231" s="129"/>
      <c r="L231" s="129"/>
      <c r="M231" s="129"/>
      <c r="N231" s="129"/>
      <c r="O231" s="133"/>
      <c r="Q231" s="134">
        <f t="shared" ref="Q231:Q237" si="267">SUM(B231+D231+E231+F231+G231+H231-J231-K231-L231-M231-N231-O231)</f>
        <v>0</v>
      </c>
      <c r="S231" s="126" t="str">
        <f t="shared" ref="S231:S237" si="268">+S204</f>
        <v>VACAS EN PRODUCCION</v>
      </c>
      <c r="T231" s="135">
        <f t="shared" ref="T231:T237" si="269">+AI204</f>
        <v>155</v>
      </c>
      <c r="V231" s="95"/>
      <c r="W231" s="137"/>
      <c r="X231" s="137"/>
      <c r="Y231" s="137"/>
      <c r="Z231" s="138">
        <v>1</v>
      </c>
      <c r="AB231" s="139"/>
      <c r="AC231" s="137"/>
      <c r="AD231" s="137"/>
      <c r="AE231" s="137"/>
      <c r="AF231" s="137"/>
      <c r="AG231" s="140"/>
      <c r="AI231" s="134">
        <f t="shared" ref="AI231:AI237" si="270">SUM(T231+V231+W231+X231+Y231+Z231-AB231-AC231-AD231-AE231-AF231-AG231)</f>
        <v>156</v>
      </c>
      <c r="AJ231" s="134"/>
      <c r="AK231" s="141" t="str">
        <f t="shared" ref="AK231:AK237" si="271">AK204</f>
        <v>POTRO HEMBRA</v>
      </c>
      <c r="AL231" s="142">
        <f t="shared" ref="AL231:AL237" si="272">+BA204</f>
        <v>1</v>
      </c>
      <c r="AN231" s="95"/>
      <c r="AO231" s="144"/>
      <c r="AP231" s="144"/>
      <c r="AQ231" s="144"/>
      <c r="AR231" s="145"/>
      <c r="AS231" s="146"/>
      <c r="AT231" s="147"/>
      <c r="AU231" s="144"/>
      <c r="AV231" s="144"/>
      <c r="AW231" s="144"/>
      <c r="AX231" s="144"/>
      <c r="AY231" s="148"/>
      <c r="BA231" s="110">
        <f t="shared" ref="BA231:BA237" si="273">SUM(AL231+AN231+AO231+AP231+AQ231+AR231-AT231-AU231-AV231-AW231-AX231-AY231)</f>
        <v>1</v>
      </c>
      <c r="BB231" s="149"/>
      <c r="BC231" s="126" t="str">
        <f t="shared" si="250"/>
        <v>VACAS EN PRODUCCION</v>
      </c>
      <c r="BD231" s="127">
        <f t="shared" ref="BD231:BD237" si="274">+BS204</f>
        <v>0</v>
      </c>
      <c r="BF231" s="113"/>
      <c r="BG231" s="151"/>
      <c r="BH231" s="151"/>
      <c r="BI231" s="151"/>
      <c r="BJ231" s="152"/>
      <c r="BL231" s="153"/>
      <c r="BM231" s="151"/>
      <c r="BN231" s="151"/>
      <c r="BO231" s="151"/>
      <c r="BP231" s="151"/>
      <c r="BQ231" s="154"/>
      <c r="BS231" s="110">
        <f t="shared" ref="BS231:BS237" si="275">SUM(BD231+BF231+BG231+BH231+BI231+BJ231-BL231-BM231-BN231-BO231-BP231-BQ231)</f>
        <v>0</v>
      </c>
      <c r="BT231" s="149"/>
      <c r="BU231" s="126" t="str">
        <f t="shared" si="251"/>
        <v>VACAS EN PRODUCCION</v>
      </c>
      <c r="BV231" s="127">
        <f>+CK204</f>
        <v>0</v>
      </c>
      <c r="BX231" s="119"/>
      <c r="BY231" s="156"/>
      <c r="BZ231" s="156"/>
      <c r="CA231" s="156"/>
      <c r="CB231" s="157"/>
      <c r="CD231" s="158"/>
      <c r="CE231" s="156"/>
      <c r="CF231" s="156"/>
      <c r="CG231" s="156"/>
      <c r="CH231" s="156"/>
      <c r="CI231" s="159"/>
      <c r="CK231" s="110">
        <f t="shared" ref="CK231:CK237" si="276">SUM(BV231+BX231+BY231+BZ231+CA231+CB231-CD231-CE231-CF231-CG231-CH231-CI231)</f>
        <v>0</v>
      </c>
    </row>
    <row r="232" spans="1:89" x14ac:dyDescent="0.3">
      <c r="A232" s="126" t="str">
        <f t="shared" si="265"/>
        <v>VACAS PREÑADAS</v>
      </c>
      <c r="B232" s="127">
        <f t="shared" si="266"/>
        <v>0</v>
      </c>
      <c r="D232" s="95"/>
      <c r="E232" s="129"/>
      <c r="F232" s="129"/>
      <c r="G232" s="129"/>
      <c r="H232" s="130"/>
      <c r="I232" s="131"/>
      <c r="J232" s="132"/>
      <c r="K232" s="129"/>
      <c r="L232" s="129"/>
      <c r="M232" s="129"/>
      <c r="N232" s="129"/>
      <c r="O232" s="133"/>
      <c r="Q232" s="134">
        <f t="shared" si="267"/>
        <v>0</v>
      </c>
      <c r="S232" s="126" t="str">
        <f t="shared" si="268"/>
        <v>VACAS PREÑADAS</v>
      </c>
      <c r="T232" s="135">
        <f t="shared" si="269"/>
        <v>15</v>
      </c>
      <c r="V232" s="95"/>
      <c r="W232" s="137"/>
      <c r="X232" s="137"/>
      <c r="Y232" s="137"/>
      <c r="Z232" s="138"/>
      <c r="AB232" s="139"/>
      <c r="AC232" s="137"/>
      <c r="AD232" s="137"/>
      <c r="AE232" s="137"/>
      <c r="AF232" s="137"/>
      <c r="AG232" s="140">
        <v>1</v>
      </c>
      <c r="AI232" s="134">
        <f t="shared" si="270"/>
        <v>14</v>
      </c>
      <c r="AJ232" s="134"/>
      <c r="AK232" s="141" t="str">
        <f t="shared" si="271"/>
        <v>POTRO MACHO</v>
      </c>
      <c r="AL232" s="142">
        <f t="shared" si="272"/>
        <v>0</v>
      </c>
      <c r="AN232" s="95"/>
      <c r="AO232" s="144"/>
      <c r="AP232" s="144"/>
      <c r="AQ232" s="144"/>
      <c r="AR232" s="145"/>
      <c r="AS232" s="146"/>
      <c r="AT232" s="147"/>
      <c r="AU232" s="144"/>
      <c r="AV232" s="144"/>
      <c r="AW232" s="144"/>
      <c r="AX232" s="144"/>
      <c r="AY232" s="148"/>
      <c r="BA232" s="110">
        <f t="shared" si="273"/>
        <v>0</v>
      </c>
      <c r="BB232" s="149"/>
      <c r="BC232" s="126" t="str">
        <f t="shared" si="250"/>
        <v>VACAS PREÑADAS</v>
      </c>
      <c r="BD232" s="127">
        <f t="shared" si="274"/>
        <v>0</v>
      </c>
      <c r="BF232" s="113"/>
      <c r="BG232" s="151"/>
      <c r="BH232" s="151"/>
      <c r="BI232" s="151"/>
      <c r="BJ232" s="152"/>
      <c r="BL232" s="153"/>
      <c r="BM232" s="151"/>
      <c r="BN232" s="151"/>
      <c r="BO232" s="151"/>
      <c r="BP232" s="151"/>
      <c r="BQ232" s="154"/>
      <c r="BS232" s="110">
        <f t="shared" si="275"/>
        <v>0</v>
      </c>
      <c r="BT232" s="149"/>
      <c r="BU232" s="126" t="str">
        <f t="shared" si="251"/>
        <v>VACAS PREÑADAS</v>
      </c>
      <c r="BV232" s="127">
        <f t="shared" ref="BV232:BV237" si="277">+CK205</f>
        <v>0</v>
      </c>
      <c r="BX232" s="119"/>
      <c r="BY232" s="156"/>
      <c r="BZ232" s="156"/>
      <c r="CA232" s="156"/>
      <c r="CB232" s="157"/>
      <c r="CD232" s="158"/>
      <c r="CE232" s="156"/>
      <c r="CF232" s="156"/>
      <c r="CG232" s="156"/>
      <c r="CH232" s="156"/>
      <c r="CI232" s="159"/>
      <c r="CK232" s="110">
        <f t="shared" si="276"/>
        <v>0</v>
      </c>
    </row>
    <row r="233" spans="1:89" x14ac:dyDescent="0.3">
      <c r="A233" s="126" t="str">
        <f t="shared" si="265"/>
        <v>VACAS VACIAS</v>
      </c>
      <c r="B233" s="127">
        <f t="shared" si="266"/>
        <v>2</v>
      </c>
      <c r="D233" s="95"/>
      <c r="E233" s="129"/>
      <c r="F233" s="129"/>
      <c r="G233" s="129"/>
      <c r="H233" s="130"/>
      <c r="I233" s="131"/>
      <c r="J233" s="132"/>
      <c r="K233" s="129"/>
      <c r="L233" s="129"/>
      <c r="M233" s="129"/>
      <c r="N233" s="129"/>
      <c r="O233" s="133"/>
      <c r="Q233" s="134">
        <f t="shared" si="267"/>
        <v>2</v>
      </c>
      <c r="S233" s="126" t="str">
        <f t="shared" si="268"/>
        <v>VACAS VACIAS</v>
      </c>
      <c r="T233" s="135">
        <f t="shared" si="269"/>
        <v>3</v>
      </c>
      <c r="V233" s="95"/>
      <c r="W233" s="137"/>
      <c r="X233" s="137"/>
      <c r="Y233" s="137"/>
      <c r="Z233" s="138"/>
      <c r="AB233" s="139"/>
      <c r="AC233" s="137"/>
      <c r="AD233" s="137"/>
      <c r="AE233" s="137"/>
      <c r="AF233" s="137"/>
      <c r="AG233" s="140"/>
      <c r="AI233" s="134">
        <f t="shared" si="270"/>
        <v>3</v>
      </c>
      <c r="AJ233" s="134"/>
      <c r="AK233" s="141" t="str">
        <f t="shared" si="271"/>
        <v>CABALLO</v>
      </c>
      <c r="AL233" s="142">
        <f t="shared" si="272"/>
        <v>1</v>
      </c>
      <c r="AN233" s="95"/>
      <c r="AO233" s="144"/>
      <c r="AP233" s="144"/>
      <c r="AQ233" s="144"/>
      <c r="AR233" s="145"/>
      <c r="AS233" s="146"/>
      <c r="AT233" s="147"/>
      <c r="AU233" s="144"/>
      <c r="AV233" s="144"/>
      <c r="AW233" s="144"/>
      <c r="AX233" s="144"/>
      <c r="AY233" s="148"/>
      <c r="BA233" s="110">
        <f t="shared" si="273"/>
        <v>1</v>
      </c>
      <c r="BB233" s="149"/>
      <c r="BC233" s="126" t="str">
        <f t="shared" si="250"/>
        <v>VACAS VACIAS</v>
      </c>
      <c r="BD233" s="127">
        <f t="shared" si="274"/>
        <v>0</v>
      </c>
      <c r="BF233" s="113"/>
      <c r="BG233" s="151"/>
      <c r="BH233" s="151"/>
      <c r="BI233" s="151"/>
      <c r="BJ233" s="152"/>
      <c r="BL233" s="153"/>
      <c r="BM233" s="151"/>
      <c r="BN233" s="151"/>
      <c r="BO233" s="151"/>
      <c r="BP233" s="151"/>
      <c r="BQ233" s="154"/>
      <c r="BS233" s="110">
        <f t="shared" si="275"/>
        <v>0</v>
      </c>
      <c r="BT233" s="149"/>
      <c r="BU233" s="126" t="str">
        <f t="shared" si="251"/>
        <v>VACAS VACIAS</v>
      </c>
      <c r="BV233" s="127">
        <f t="shared" si="277"/>
        <v>0</v>
      </c>
      <c r="BX233" s="119"/>
      <c r="BY233" s="156"/>
      <c r="BZ233" s="156"/>
      <c r="CA233" s="156"/>
      <c r="CB233" s="157"/>
      <c r="CD233" s="158"/>
      <c r="CE233" s="156"/>
      <c r="CF233" s="156"/>
      <c r="CG233" s="156"/>
      <c r="CH233" s="156"/>
      <c r="CI233" s="159"/>
      <c r="CK233" s="110">
        <f t="shared" si="276"/>
        <v>0</v>
      </c>
    </row>
    <row r="234" spans="1:89" x14ac:dyDescent="0.3">
      <c r="A234" s="126" t="str">
        <f t="shared" si="265"/>
        <v>NOVILLAS VACIAS</v>
      </c>
      <c r="B234" s="127">
        <f t="shared" si="266"/>
        <v>1</v>
      </c>
      <c r="D234" s="95"/>
      <c r="E234" s="129"/>
      <c r="F234" s="129"/>
      <c r="G234" s="129"/>
      <c r="H234" s="130"/>
      <c r="I234" s="131"/>
      <c r="J234" s="132"/>
      <c r="K234" s="129"/>
      <c r="L234" s="129"/>
      <c r="M234" s="129"/>
      <c r="N234" s="129"/>
      <c r="O234" s="133"/>
      <c r="Q234" s="134">
        <f t="shared" si="267"/>
        <v>1</v>
      </c>
      <c r="S234" s="126" t="str">
        <f t="shared" si="268"/>
        <v>NOVILLAS VACIAS</v>
      </c>
      <c r="T234" s="135">
        <f t="shared" si="269"/>
        <v>0</v>
      </c>
      <c r="V234" s="95"/>
      <c r="W234" s="137"/>
      <c r="X234" s="137"/>
      <c r="Y234" s="137"/>
      <c r="Z234" s="138"/>
      <c r="AB234" s="139"/>
      <c r="AC234" s="137"/>
      <c r="AD234" s="137"/>
      <c r="AE234" s="137"/>
      <c r="AF234" s="137"/>
      <c r="AG234" s="140"/>
      <c r="AI234" s="134">
        <f t="shared" si="270"/>
        <v>0</v>
      </c>
      <c r="AJ234" s="134"/>
      <c r="AK234" s="141" t="str">
        <f t="shared" si="271"/>
        <v>YEGUA</v>
      </c>
      <c r="AL234" s="142">
        <f t="shared" si="272"/>
        <v>1</v>
      </c>
      <c r="AN234" s="95"/>
      <c r="AO234" s="144"/>
      <c r="AP234" s="144"/>
      <c r="AQ234" s="144"/>
      <c r="AR234" s="145"/>
      <c r="AS234" s="146"/>
      <c r="AT234" s="147"/>
      <c r="AU234" s="144"/>
      <c r="AV234" s="144"/>
      <c r="AW234" s="144"/>
      <c r="AX234" s="144"/>
      <c r="AY234" s="148"/>
      <c r="BA234" s="110">
        <f t="shared" si="273"/>
        <v>1</v>
      </c>
      <c r="BB234" s="149"/>
      <c r="BC234" s="126" t="str">
        <f t="shared" si="250"/>
        <v>NOVILLAS VACIAS</v>
      </c>
      <c r="BD234" s="127">
        <f t="shared" si="274"/>
        <v>0</v>
      </c>
      <c r="BF234" s="113"/>
      <c r="BG234" s="151"/>
      <c r="BH234" s="151"/>
      <c r="BI234" s="151"/>
      <c r="BJ234" s="152"/>
      <c r="BL234" s="153"/>
      <c r="BM234" s="151"/>
      <c r="BN234" s="151"/>
      <c r="BO234" s="151"/>
      <c r="BP234" s="151"/>
      <c r="BQ234" s="154"/>
      <c r="BS234" s="110">
        <f t="shared" si="275"/>
        <v>0</v>
      </c>
      <c r="BT234" s="149"/>
      <c r="BU234" s="126" t="str">
        <f t="shared" si="251"/>
        <v>NOVILLAS VACIAS</v>
      </c>
      <c r="BV234" s="127">
        <f t="shared" si="277"/>
        <v>0</v>
      </c>
      <c r="BX234" s="119"/>
      <c r="BY234" s="156"/>
      <c r="BZ234" s="156"/>
      <c r="CA234" s="156"/>
      <c r="CB234" s="157"/>
      <c r="CD234" s="158"/>
      <c r="CE234" s="156"/>
      <c r="CF234" s="156"/>
      <c r="CG234" s="156"/>
      <c r="CH234" s="156"/>
      <c r="CI234" s="159"/>
      <c r="CK234" s="110">
        <f t="shared" si="276"/>
        <v>0</v>
      </c>
    </row>
    <row r="235" spans="1:89" x14ac:dyDescent="0.3">
      <c r="A235" s="126" t="str">
        <f t="shared" si="265"/>
        <v xml:space="preserve">NOVILLAS PREÑADAS </v>
      </c>
      <c r="B235" s="127">
        <f t="shared" si="266"/>
        <v>0</v>
      </c>
      <c r="D235" s="95"/>
      <c r="E235" s="129"/>
      <c r="F235" s="129"/>
      <c r="G235" s="129"/>
      <c r="H235" s="130"/>
      <c r="I235" s="131"/>
      <c r="J235" s="132"/>
      <c r="K235" s="129"/>
      <c r="L235" s="129"/>
      <c r="M235" s="129"/>
      <c r="N235" s="129"/>
      <c r="O235" s="133"/>
      <c r="Q235" s="134">
        <f t="shared" si="267"/>
        <v>0</v>
      </c>
      <c r="S235" s="126" t="str">
        <f t="shared" si="268"/>
        <v xml:space="preserve">NOVILLAS PREÑADAS </v>
      </c>
      <c r="T235" s="135">
        <f t="shared" si="269"/>
        <v>6</v>
      </c>
      <c r="V235" s="95"/>
      <c r="W235" s="137"/>
      <c r="X235" s="137"/>
      <c r="Y235" s="137"/>
      <c r="Z235" s="138"/>
      <c r="AB235" s="139"/>
      <c r="AC235" s="137"/>
      <c r="AD235" s="137"/>
      <c r="AE235" s="137"/>
      <c r="AF235" s="137"/>
      <c r="AG235" s="140"/>
      <c r="AI235" s="134">
        <f t="shared" si="270"/>
        <v>6</v>
      </c>
      <c r="AJ235" s="134"/>
      <c r="AK235" s="141">
        <f t="shared" si="271"/>
        <v>0</v>
      </c>
      <c r="AL235" s="142">
        <f t="shared" si="272"/>
        <v>0</v>
      </c>
      <c r="AN235" s="95"/>
      <c r="AO235" s="144"/>
      <c r="AP235" s="144"/>
      <c r="AQ235" s="144"/>
      <c r="AR235" s="145"/>
      <c r="AS235" s="146"/>
      <c r="AT235" s="147"/>
      <c r="AU235" s="144"/>
      <c r="AV235" s="144"/>
      <c r="AW235" s="144"/>
      <c r="AX235" s="144"/>
      <c r="AY235" s="148"/>
      <c r="BA235" s="110">
        <f t="shared" si="273"/>
        <v>0</v>
      </c>
      <c r="BB235" s="149"/>
      <c r="BC235" s="126" t="str">
        <f t="shared" si="250"/>
        <v xml:space="preserve">NOVILLAS PREÑADAS </v>
      </c>
      <c r="BD235" s="127">
        <f t="shared" si="274"/>
        <v>0</v>
      </c>
      <c r="BF235" s="113"/>
      <c r="BG235" s="151"/>
      <c r="BH235" s="151"/>
      <c r="BI235" s="151"/>
      <c r="BJ235" s="152"/>
      <c r="BL235" s="153"/>
      <c r="BM235" s="151"/>
      <c r="BN235" s="151"/>
      <c r="BO235" s="151"/>
      <c r="BP235" s="151"/>
      <c r="BQ235" s="154"/>
      <c r="BS235" s="110">
        <f t="shared" si="275"/>
        <v>0</v>
      </c>
      <c r="BT235" s="149"/>
      <c r="BU235" s="126" t="str">
        <f t="shared" si="251"/>
        <v xml:space="preserve">NOVILLAS PREÑADAS </v>
      </c>
      <c r="BV235" s="127">
        <f t="shared" si="277"/>
        <v>0</v>
      </c>
      <c r="BX235" s="119"/>
      <c r="BY235" s="156"/>
      <c r="BZ235" s="156"/>
      <c r="CA235" s="156"/>
      <c r="CB235" s="157"/>
      <c r="CD235" s="158"/>
      <c r="CE235" s="156"/>
      <c r="CF235" s="156"/>
      <c r="CG235" s="156"/>
      <c r="CH235" s="156"/>
      <c r="CI235" s="159"/>
      <c r="CK235" s="110">
        <f t="shared" si="276"/>
        <v>0</v>
      </c>
    </row>
    <row r="236" spans="1:89" x14ac:dyDescent="0.3">
      <c r="A236" s="126" t="str">
        <f t="shared" si="265"/>
        <v>TOROS</v>
      </c>
      <c r="B236" s="127">
        <f t="shared" si="266"/>
        <v>2</v>
      </c>
      <c r="D236" s="95"/>
      <c r="E236" s="129"/>
      <c r="F236" s="129"/>
      <c r="G236" s="129"/>
      <c r="H236" s="130"/>
      <c r="I236" s="131"/>
      <c r="J236" s="132"/>
      <c r="K236" s="129"/>
      <c r="L236" s="129"/>
      <c r="M236" s="129"/>
      <c r="N236" s="129"/>
      <c r="O236" s="133"/>
      <c r="Q236" s="134">
        <f t="shared" si="267"/>
        <v>2</v>
      </c>
      <c r="S236" s="126" t="str">
        <f t="shared" si="268"/>
        <v>TOROS</v>
      </c>
      <c r="T236" s="135">
        <f t="shared" si="269"/>
        <v>16</v>
      </c>
      <c r="V236" s="95"/>
      <c r="W236" s="137"/>
      <c r="X236" s="137"/>
      <c r="Y236" s="137"/>
      <c r="Z236" s="138"/>
      <c r="AB236" s="139"/>
      <c r="AC236" s="137"/>
      <c r="AD236" s="137"/>
      <c r="AE236" s="137"/>
      <c r="AF236" s="137"/>
      <c r="AG236" s="140"/>
      <c r="AI236" s="134">
        <f t="shared" si="270"/>
        <v>16</v>
      </c>
      <c r="AJ236" s="134"/>
      <c r="AK236" s="141">
        <f t="shared" si="271"/>
        <v>0</v>
      </c>
      <c r="AL236" s="142">
        <f t="shared" si="272"/>
        <v>0</v>
      </c>
      <c r="AN236" s="95"/>
      <c r="AO236" s="144"/>
      <c r="AP236" s="144"/>
      <c r="AQ236" s="144"/>
      <c r="AR236" s="145"/>
      <c r="AS236" s="146"/>
      <c r="AT236" s="147"/>
      <c r="AU236" s="144"/>
      <c r="AV236" s="144"/>
      <c r="AW236" s="144"/>
      <c r="AX236" s="144"/>
      <c r="AY236" s="148"/>
      <c r="BA236" s="110">
        <f t="shared" si="273"/>
        <v>0</v>
      </c>
      <c r="BB236" s="149"/>
      <c r="BC236" s="126" t="str">
        <f t="shared" si="250"/>
        <v>TOROS</v>
      </c>
      <c r="BD236" s="127">
        <f t="shared" si="274"/>
        <v>0</v>
      </c>
      <c r="BF236" s="113"/>
      <c r="BG236" s="151"/>
      <c r="BH236" s="151"/>
      <c r="BI236" s="151"/>
      <c r="BJ236" s="152"/>
      <c r="BL236" s="153"/>
      <c r="BM236" s="151"/>
      <c r="BN236" s="151"/>
      <c r="BO236" s="151"/>
      <c r="BP236" s="151"/>
      <c r="BQ236" s="154"/>
      <c r="BS236" s="110">
        <f t="shared" si="275"/>
        <v>0</v>
      </c>
      <c r="BT236" s="149"/>
      <c r="BU236" s="126" t="str">
        <f t="shared" si="251"/>
        <v>TOROS</v>
      </c>
      <c r="BV236" s="127">
        <f t="shared" si="277"/>
        <v>2</v>
      </c>
      <c r="BX236" s="119"/>
      <c r="BY236" s="156"/>
      <c r="BZ236" s="156"/>
      <c r="CA236" s="156"/>
      <c r="CB236" s="157"/>
      <c r="CD236" s="158"/>
      <c r="CE236" s="156"/>
      <c r="CF236" s="156"/>
      <c r="CG236" s="156"/>
      <c r="CH236" s="156"/>
      <c r="CI236" s="159"/>
      <c r="CK236" s="110">
        <f t="shared" si="276"/>
        <v>2</v>
      </c>
    </row>
    <row r="237" spans="1:89" x14ac:dyDescent="0.3">
      <c r="A237" s="126">
        <f t="shared" si="265"/>
        <v>0</v>
      </c>
      <c r="B237" s="127">
        <f t="shared" si="266"/>
        <v>0</v>
      </c>
      <c r="D237" s="95"/>
      <c r="E237" s="129"/>
      <c r="F237" s="129"/>
      <c r="G237" s="129"/>
      <c r="H237" s="130"/>
      <c r="I237" s="131"/>
      <c r="J237" s="132"/>
      <c r="K237" s="129"/>
      <c r="L237" s="129"/>
      <c r="M237" s="129"/>
      <c r="N237" s="129"/>
      <c r="O237" s="133"/>
      <c r="Q237" s="134">
        <f t="shared" si="267"/>
        <v>0</v>
      </c>
      <c r="S237" s="126">
        <f t="shared" si="268"/>
        <v>0</v>
      </c>
      <c r="T237" s="135">
        <f t="shared" si="269"/>
        <v>0</v>
      </c>
      <c r="V237" s="95"/>
      <c r="W237" s="137"/>
      <c r="X237" s="137"/>
      <c r="Y237" s="137"/>
      <c r="Z237" s="138"/>
      <c r="AB237" s="139"/>
      <c r="AC237" s="137"/>
      <c r="AD237" s="137"/>
      <c r="AE237" s="137"/>
      <c r="AF237" s="137"/>
      <c r="AG237" s="140"/>
      <c r="AI237" s="134">
        <f t="shared" si="270"/>
        <v>0</v>
      </c>
      <c r="AJ237" s="134"/>
      <c r="AK237" s="141">
        <f t="shared" si="271"/>
        <v>0</v>
      </c>
      <c r="AL237" s="142">
        <f t="shared" si="272"/>
        <v>0</v>
      </c>
      <c r="AN237" s="95"/>
      <c r="AO237" s="144"/>
      <c r="AP237" s="144"/>
      <c r="AQ237" s="144"/>
      <c r="AR237" s="145"/>
      <c r="AS237" s="146"/>
      <c r="AT237" s="147"/>
      <c r="AU237" s="144"/>
      <c r="AV237" s="144"/>
      <c r="AW237" s="144"/>
      <c r="AX237" s="144"/>
      <c r="AY237" s="148"/>
      <c r="BA237" s="110">
        <f t="shared" si="273"/>
        <v>0</v>
      </c>
      <c r="BB237" s="149"/>
      <c r="BC237" s="126">
        <f t="shared" si="250"/>
        <v>0</v>
      </c>
      <c r="BD237" s="127">
        <f t="shared" si="274"/>
        <v>0</v>
      </c>
      <c r="BF237" s="113"/>
      <c r="BG237" s="151"/>
      <c r="BH237" s="151"/>
      <c r="BI237" s="151"/>
      <c r="BJ237" s="152"/>
      <c r="BL237" s="153"/>
      <c r="BM237" s="151"/>
      <c r="BN237" s="151"/>
      <c r="BO237" s="151"/>
      <c r="BP237" s="151"/>
      <c r="BQ237" s="154"/>
      <c r="BS237" s="110">
        <f t="shared" si="275"/>
        <v>0</v>
      </c>
      <c r="BT237" s="149"/>
      <c r="BU237" s="126">
        <f t="shared" si="251"/>
        <v>0</v>
      </c>
      <c r="BV237" s="127">
        <f t="shared" si="277"/>
        <v>0</v>
      </c>
      <c r="BX237" s="119"/>
      <c r="BY237" s="156"/>
      <c r="BZ237" s="156"/>
      <c r="CA237" s="156"/>
      <c r="CB237" s="157"/>
      <c r="CD237" s="158"/>
      <c r="CE237" s="156"/>
      <c r="CF237" s="156"/>
      <c r="CG237" s="156"/>
      <c r="CH237" s="156"/>
      <c r="CI237" s="159"/>
      <c r="CK237" s="110">
        <f t="shared" si="276"/>
        <v>0</v>
      </c>
    </row>
    <row r="238" spans="1:89" s="125" customFormat="1" x14ac:dyDescent="0.3">
      <c r="A238" s="93" t="s">
        <v>37</v>
      </c>
      <c r="B238" s="127"/>
      <c r="C238"/>
      <c r="D238" s="95"/>
      <c r="E238" s="160"/>
      <c r="F238" s="160"/>
      <c r="G238" s="160"/>
      <c r="H238" s="161"/>
      <c r="I238" s="131"/>
      <c r="J238" s="175"/>
      <c r="K238" s="160"/>
      <c r="L238" s="160"/>
      <c r="M238" s="160"/>
      <c r="N238" s="160"/>
      <c r="O238" s="176"/>
      <c r="P238"/>
      <c r="Q238" s="134"/>
      <c r="R238"/>
      <c r="S238" s="93" t="s">
        <v>37</v>
      </c>
      <c r="T238" s="135"/>
      <c r="U238"/>
      <c r="V238" s="95"/>
      <c r="W238" s="165"/>
      <c r="X238" s="165"/>
      <c r="Y238" s="165"/>
      <c r="Z238" s="166"/>
      <c r="AA238"/>
      <c r="AB238" s="177"/>
      <c r="AC238" s="165"/>
      <c r="AD238" s="165"/>
      <c r="AE238" s="165"/>
      <c r="AF238" s="165"/>
      <c r="AG238" s="178"/>
      <c r="AH238"/>
      <c r="AI238" s="101"/>
      <c r="AJ238" s="101"/>
      <c r="AK238" s="102"/>
      <c r="AL238" s="142"/>
      <c r="AM238" s="26"/>
      <c r="AN238" s="95"/>
      <c r="AO238" s="170"/>
      <c r="AP238" s="170"/>
      <c r="AQ238" s="170"/>
      <c r="AR238" s="171"/>
      <c r="AS238" s="107"/>
      <c r="AT238" s="172"/>
      <c r="AU238" s="170"/>
      <c r="AV238" s="170"/>
      <c r="AW238" s="170"/>
      <c r="AX238" s="170"/>
      <c r="AY238" s="173"/>
      <c r="AZ238" s="107"/>
      <c r="BA238" s="174"/>
      <c r="BB238" s="111"/>
      <c r="BC238" s="93" t="str">
        <f>BC211</f>
        <v>GAN. CEBA</v>
      </c>
      <c r="BD238" s="127"/>
      <c r="BE238" s="26"/>
      <c r="BF238" s="113"/>
      <c r="BG238" s="114"/>
      <c r="BH238" s="114"/>
      <c r="BI238" s="114"/>
      <c r="BJ238" s="115"/>
      <c r="BK238" s="112"/>
      <c r="BL238" s="116"/>
      <c r="BM238" s="114"/>
      <c r="BN238" s="114"/>
      <c r="BO238" s="114"/>
      <c r="BP238" s="114"/>
      <c r="BQ238" s="117"/>
      <c r="BR238" s="26"/>
      <c r="BS238" s="118"/>
      <c r="BT238" s="111"/>
      <c r="BU238" s="93" t="str">
        <f>BU211</f>
        <v>GAN. CEBA</v>
      </c>
      <c r="BV238" s="127"/>
      <c r="BW238" s="26"/>
      <c r="BX238" s="119"/>
      <c r="BY238" s="120"/>
      <c r="BZ238" s="120"/>
      <c r="CA238" s="120"/>
      <c r="CB238" s="121"/>
      <c r="CC238" s="112"/>
      <c r="CD238" s="122"/>
      <c r="CE238" s="120"/>
      <c r="CF238" s="120"/>
      <c r="CG238" s="120"/>
      <c r="CH238" s="120"/>
      <c r="CI238" s="123"/>
      <c r="CJ238" s="26"/>
      <c r="CK238" s="124"/>
    </row>
    <row r="239" spans="1:89" x14ac:dyDescent="0.3">
      <c r="A239" s="126" t="str">
        <f>+A212</f>
        <v>NOVILLOS</v>
      </c>
      <c r="B239" s="127">
        <f>+Q212</f>
        <v>45</v>
      </c>
      <c r="D239" s="95"/>
      <c r="E239" s="129"/>
      <c r="F239" s="129"/>
      <c r="G239" s="129"/>
      <c r="H239" s="130"/>
      <c r="I239" s="131"/>
      <c r="J239" s="132"/>
      <c r="K239" s="129"/>
      <c r="L239" s="129"/>
      <c r="M239" s="129"/>
      <c r="N239" s="129"/>
      <c r="O239" s="133"/>
      <c r="Q239" s="134">
        <f>SUM(B239+D239+E239+F239+G239+H239-J239-K239-L239-M239-N239-O239)</f>
        <v>45</v>
      </c>
      <c r="S239" s="126" t="str">
        <f>+S212</f>
        <v>NOVILLOS</v>
      </c>
      <c r="T239" s="135">
        <f>+AI212</f>
        <v>0</v>
      </c>
      <c r="V239" s="95"/>
      <c r="W239" s="137"/>
      <c r="X239" s="137"/>
      <c r="Y239" s="137"/>
      <c r="Z239" s="138"/>
      <c r="AB239" s="139"/>
      <c r="AC239" s="137"/>
      <c r="AD239" s="137"/>
      <c r="AE239" s="137"/>
      <c r="AF239" s="137"/>
      <c r="AG239" s="140"/>
      <c r="AI239" s="134">
        <f>SUM(T239+V239+W239+X239+Y239+Z239-AB239-AC239-AD239-AE239-AF239-AG239)</f>
        <v>0</v>
      </c>
      <c r="AJ239" s="134"/>
      <c r="AK239" s="179">
        <f>AK212</f>
        <v>0</v>
      </c>
      <c r="AL239" s="142">
        <f>+BA212</f>
        <v>0</v>
      </c>
      <c r="AN239" s="95"/>
      <c r="AO239" s="144"/>
      <c r="AP239" s="144"/>
      <c r="AQ239" s="144"/>
      <c r="AR239" s="145"/>
      <c r="AS239" s="146"/>
      <c r="AT239" s="147"/>
      <c r="AU239" s="144"/>
      <c r="AV239" s="144"/>
      <c r="AW239" s="144"/>
      <c r="AX239" s="144"/>
      <c r="AY239" s="148"/>
      <c r="BA239" s="110">
        <f>SUM(AL239+AN239+AO239+AP239+AQ239+AR239-AT239-AU239-AV239-AW239-AX239-AY239)</f>
        <v>0</v>
      </c>
      <c r="BB239" s="149"/>
      <c r="BC239" s="126" t="str">
        <f t="shared" si="250"/>
        <v>NOVILLOS</v>
      </c>
      <c r="BD239" s="127">
        <f>+BS212</f>
        <v>275</v>
      </c>
      <c r="BF239" s="113"/>
      <c r="BG239" s="151"/>
      <c r="BH239" s="151"/>
      <c r="BI239" s="151"/>
      <c r="BJ239" s="152"/>
      <c r="BL239" s="153"/>
      <c r="BM239" s="151"/>
      <c r="BN239" s="151"/>
      <c r="BO239" s="151"/>
      <c r="BP239" s="151"/>
      <c r="BQ239" s="154"/>
      <c r="BS239" s="110">
        <f>SUM(BD239+BF239+BG239+BH239+BI239+BJ239-BL239-BM239-BN239-BO239-BP239-BQ239)</f>
        <v>275</v>
      </c>
      <c r="BT239" s="149"/>
      <c r="BU239" s="126" t="str">
        <f t="shared" si="251"/>
        <v>NOVILLOS</v>
      </c>
      <c r="BV239" s="127">
        <f>+CK212</f>
        <v>176</v>
      </c>
      <c r="BX239" s="119"/>
      <c r="BY239" s="156"/>
      <c r="BZ239" s="156"/>
      <c r="CA239" s="156"/>
      <c r="CB239" s="157"/>
      <c r="CD239" s="158"/>
      <c r="CE239" s="156"/>
      <c r="CF239" s="156"/>
      <c r="CG239" s="156"/>
      <c r="CH239" s="156"/>
      <c r="CI239" s="159"/>
      <c r="CK239" s="110">
        <f>SUM(BV239+BX239+BY239+BZ239+CA239+CB239-CD239-CE239-CF239-CG239-CH239-CI239)</f>
        <v>176</v>
      </c>
    </row>
    <row r="240" spans="1:89" x14ac:dyDescent="0.3">
      <c r="A240" s="126" t="str">
        <f>+A213</f>
        <v>CALENTADORES</v>
      </c>
      <c r="B240" s="127">
        <f>+Q213</f>
        <v>0</v>
      </c>
      <c r="D240" s="95"/>
      <c r="E240" s="129"/>
      <c r="F240" s="129"/>
      <c r="G240" s="129"/>
      <c r="H240" s="130"/>
      <c r="I240" s="131"/>
      <c r="J240" s="132"/>
      <c r="K240" s="129"/>
      <c r="L240" s="129"/>
      <c r="M240" s="129"/>
      <c r="N240" s="129"/>
      <c r="O240" s="133"/>
      <c r="Q240" s="134">
        <f>SUM(B240+D240+E240+F240+G240+H240-J240-K240-L240-M240-N240-O240)</f>
        <v>0</v>
      </c>
      <c r="S240" s="126" t="str">
        <f>+S213</f>
        <v>CALENTADORES</v>
      </c>
      <c r="T240" s="135">
        <f>+AI213</f>
        <v>0</v>
      </c>
      <c r="V240" s="95"/>
      <c r="W240" s="137"/>
      <c r="X240" s="137"/>
      <c r="Y240" s="137"/>
      <c r="Z240" s="138"/>
      <c r="AB240" s="139"/>
      <c r="AC240" s="137"/>
      <c r="AD240" s="137"/>
      <c r="AE240" s="137"/>
      <c r="AF240" s="137"/>
      <c r="AG240" s="140"/>
      <c r="AI240" s="134">
        <f>SUM(T240+V240+W240+X240+Y240+Z240-AB240-AC240-AD240-AE240-AF240-AG240)</f>
        <v>0</v>
      </c>
      <c r="AJ240" s="134"/>
      <c r="AK240" s="179">
        <f>AK213</f>
        <v>0</v>
      </c>
      <c r="AL240" s="142">
        <f>+BA213</f>
        <v>0</v>
      </c>
      <c r="AN240" s="95"/>
      <c r="AO240" s="144"/>
      <c r="AP240" s="144"/>
      <c r="AQ240" s="144"/>
      <c r="AR240" s="145"/>
      <c r="AS240" s="146"/>
      <c r="AT240" s="147"/>
      <c r="AU240" s="144"/>
      <c r="AV240" s="144"/>
      <c r="AW240" s="144"/>
      <c r="AX240" s="144"/>
      <c r="AY240" s="148"/>
      <c r="BA240" s="110">
        <f>SUM(AL240+AN240+AO240+AP240+AQ240+AR240-AT240-AU240-AV240-AW240-AX240-AY240)</f>
        <v>0</v>
      </c>
      <c r="BB240" s="149"/>
      <c r="BC240" s="126" t="str">
        <f t="shared" si="250"/>
        <v>CALENTADORES</v>
      </c>
      <c r="BD240" s="127">
        <f>+BS213</f>
        <v>0</v>
      </c>
      <c r="BF240" s="113"/>
      <c r="BG240" s="151"/>
      <c r="BH240" s="151"/>
      <c r="BI240" s="151"/>
      <c r="BJ240" s="152"/>
      <c r="BL240" s="153"/>
      <c r="BM240" s="151"/>
      <c r="BN240" s="151"/>
      <c r="BO240" s="151"/>
      <c r="BP240" s="151"/>
      <c r="BQ240" s="154"/>
      <c r="BS240" s="110">
        <f>SUM(BD240+BF240+BG240+BH240+BI240+BJ240-BL240-BM240-BN240-BO240-BP240-BQ240)</f>
        <v>0</v>
      </c>
      <c r="BT240" s="149"/>
      <c r="BU240" s="126" t="str">
        <f t="shared" si="251"/>
        <v>CALENTADORES</v>
      </c>
      <c r="BV240" s="127">
        <f>+CK213</f>
        <v>0</v>
      </c>
      <c r="BX240" s="119"/>
      <c r="BY240" s="156"/>
      <c r="BZ240" s="156"/>
      <c r="CA240" s="156"/>
      <c r="CB240" s="157"/>
      <c r="CD240" s="158"/>
      <c r="CE240" s="156"/>
      <c r="CF240" s="156"/>
      <c r="CG240" s="156"/>
      <c r="CH240" s="156"/>
      <c r="CI240" s="159"/>
      <c r="CK240" s="110">
        <f>SUM(BV240+BX240+BY240+BZ240+CA240+CB240-CD240-CE240-CF240-CG240-CH240-CI240)</f>
        <v>0</v>
      </c>
    </row>
    <row r="241" spans="1:89" x14ac:dyDescent="0.3">
      <c r="A241" s="126" t="str">
        <f>+A214</f>
        <v>VACAS CUCHILLO</v>
      </c>
      <c r="B241" s="127">
        <f>+Q214</f>
        <v>0</v>
      </c>
      <c r="D241" s="95"/>
      <c r="E241" s="129"/>
      <c r="F241" s="129"/>
      <c r="G241" s="129"/>
      <c r="H241" s="130"/>
      <c r="I241" s="131"/>
      <c r="J241" s="132"/>
      <c r="K241" s="129"/>
      <c r="L241" s="129"/>
      <c r="M241" s="129"/>
      <c r="N241" s="129"/>
      <c r="O241" s="133"/>
      <c r="Q241" s="134">
        <f>SUM(B241+D241+E241+F241+G241+H241-J241-K241-L241-M241-N241-O241)</f>
        <v>0</v>
      </c>
      <c r="S241" s="126" t="str">
        <f>+S214</f>
        <v>VACAS CUCHILLO</v>
      </c>
      <c r="T241" s="135">
        <f>+AI214</f>
        <v>0</v>
      </c>
      <c r="V241" s="95"/>
      <c r="W241" s="137"/>
      <c r="X241" s="137"/>
      <c r="Y241" s="137"/>
      <c r="Z241" s="138"/>
      <c r="AB241" s="139"/>
      <c r="AC241" s="137"/>
      <c r="AD241" s="137"/>
      <c r="AE241" s="137"/>
      <c r="AF241" s="137"/>
      <c r="AG241" s="140"/>
      <c r="AI241" s="134">
        <f>SUM(T241+V241+W241+X241+Y241+Z241-AB241-AC241-AD241-AE241-AF241-AG241)</f>
        <v>0</v>
      </c>
      <c r="AJ241" s="134"/>
      <c r="AK241" s="179">
        <f>AK214</f>
        <v>0</v>
      </c>
      <c r="AL241" s="142">
        <f>+BA214</f>
        <v>0</v>
      </c>
      <c r="AN241" s="95"/>
      <c r="AO241" s="144"/>
      <c r="AP241" s="144"/>
      <c r="AQ241" s="144"/>
      <c r="AR241" s="145"/>
      <c r="AS241" s="146"/>
      <c r="AT241" s="147"/>
      <c r="AU241" s="144"/>
      <c r="AV241" s="144"/>
      <c r="AW241" s="144"/>
      <c r="AX241" s="144"/>
      <c r="AY241" s="148"/>
      <c r="BA241" s="110">
        <f>SUM(AL241+AN241+AO241+AP241+AQ241+AR241-AT241-AU241-AV241-AW241-AX241-AY241)</f>
        <v>0</v>
      </c>
      <c r="BB241" s="149"/>
      <c r="BC241" s="126" t="str">
        <f t="shared" si="250"/>
        <v>VACAS CUCHILLO</v>
      </c>
      <c r="BD241" s="127">
        <f>+BS214</f>
        <v>0</v>
      </c>
      <c r="BF241" s="113"/>
      <c r="BG241" s="151"/>
      <c r="BH241" s="151"/>
      <c r="BI241" s="151"/>
      <c r="BJ241" s="152"/>
      <c r="BL241" s="153"/>
      <c r="BM241" s="151"/>
      <c r="BN241" s="151"/>
      <c r="BO241" s="151"/>
      <c r="BP241" s="151"/>
      <c r="BQ241" s="154"/>
      <c r="BS241" s="110">
        <f>SUM(BD241+BF241+BG241+BH241+BI241+BJ241-BL241-BM241-BN241-BO241-BP241-BQ241)</f>
        <v>0</v>
      </c>
      <c r="BT241" s="149"/>
      <c r="BU241" s="126" t="str">
        <f t="shared" si="251"/>
        <v>VACAS CUCHILLO</v>
      </c>
      <c r="BV241" s="127">
        <f>+CK214</f>
        <v>0</v>
      </c>
      <c r="BX241" s="119"/>
      <c r="BY241" s="156"/>
      <c r="BZ241" s="156"/>
      <c r="CA241" s="156"/>
      <c r="CB241" s="157"/>
      <c r="CD241" s="158"/>
      <c r="CE241" s="156"/>
      <c r="CF241" s="156"/>
      <c r="CG241" s="156"/>
      <c r="CH241" s="156"/>
      <c r="CI241" s="159"/>
      <c r="CK241" s="110">
        <f>SUM(BV241+BX241+BY241+BZ241+CA241+CB241-CD241-CE241-CF241-CG241-CH241-CI241)</f>
        <v>0</v>
      </c>
    </row>
    <row r="242" spans="1:89" ht="15" thickBot="1" x14ac:dyDescent="0.35">
      <c r="A242" s="126" t="str">
        <f>+A215</f>
        <v>NOVILLAS CUCHILLOS</v>
      </c>
      <c r="B242" s="127">
        <f>+Q215</f>
        <v>0</v>
      </c>
      <c r="D242" s="95"/>
      <c r="E242" s="180"/>
      <c r="F242" s="180"/>
      <c r="G242" s="180"/>
      <c r="H242" s="181"/>
      <c r="I242" s="131"/>
      <c r="J242" s="182"/>
      <c r="K242" s="183"/>
      <c r="L242" s="183"/>
      <c r="M242" s="183"/>
      <c r="N242" s="183"/>
      <c r="O242" s="184"/>
      <c r="Q242" s="134">
        <f>SUM(B242+D242+E242+F242+G242+H242-J242-K242-L242-M242-N242-O242)</f>
        <v>0</v>
      </c>
      <c r="S242" s="126" t="str">
        <f>+S215</f>
        <v>NOVILLAS CUCHILLOS</v>
      </c>
      <c r="T242" s="135">
        <f>+AI215</f>
        <v>0</v>
      </c>
      <c r="V242" s="95"/>
      <c r="W242" s="185"/>
      <c r="X242" s="185"/>
      <c r="Y242" s="185"/>
      <c r="Z242" s="186"/>
      <c r="AB242" s="187"/>
      <c r="AC242" s="188"/>
      <c r="AD242" s="188"/>
      <c r="AE242" s="188"/>
      <c r="AF242" s="188"/>
      <c r="AG242" s="189"/>
      <c r="AI242" s="134">
        <f>SUM(T242+V242+W242+X242+Y242+Z242-AB242-AC242-AD242-AE242-AF242-AG242)</f>
        <v>0</v>
      </c>
      <c r="AJ242" s="134"/>
      <c r="AK242" s="179">
        <f>AK215</f>
        <v>0</v>
      </c>
      <c r="AL242" s="142">
        <f>+BA215</f>
        <v>0</v>
      </c>
      <c r="AN242" s="95"/>
      <c r="AO242" s="190"/>
      <c r="AP242" s="190"/>
      <c r="AQ242" s="190"/>
      <c r="AR242" s="191"/>
      <c r="AS242" s="146"/>
      <c r="AT242" s="192"/>
      <c r="AU242" s="193"/>
      <c r="AV242" s="193"/>
      <c r="AW242" s="193"/>
      <c r="AX242" s="193"/>
      <c r="AY242" s="194"/>
      <c r="BA242" s="110">
        <f>SUM(AL242+AN242+AO242+AP242+AQ242+AR242-AT242-AU242-AV242-AW242-AX242-AY242)</f>
        <v>0</v>
      </c>
      <c r="BB242" s="149"/>
      <c r="BC242" s="126" t="str">
        <f t="shared" si="250"/>
        <v>NOVILLAS CUCHILLOS</v>
      </c>
      <c r="BD242" s="127">
        <f>+BS215</f>
        <v>0</v>
      </c>
      <c r="BF242" s="113"/>
      <c r="BG242" s="151"/>
      <c r="BH242" s="151"/>
      <c r="BI242" s="151"/>
      <c r="BJ242" s="152"/>
      <c r="BL242" s="153"/>
      <c r="BM242" s="151"/>
      <c r="BN242" s="151"/>
      <c r="BO242" s="151"/>
      <c r="BP242" s="151"/>
      <c r="BQ242" s="154"/>
      <c r="BS242" s="110">
        <f>SUM(BD242+BF242+BG242+BH242+BI242+BJ242-BL242-BM242-BN242-BO242-BP242-BQ242)</f>
        <v>0</v>
      </c>
      <c r="BT242" s="149"/>
      <c r="BU242" s="126" t="str">
        <f t="shared" si="251"/>
        <v>NOVILLAS CUCHILLOS</v>
      </c>
      <c r="BV242" s="127">
        <f>+CK215</f>
        <v>0</v>
      </c>
      <c r="BX242" s="119"/>
      <c r="BY242" s="156"/>
      <c r="BZ242" s="156"/>
      <c r="CA242" s="156"/>
      <c r="CB242" s="157"/>
      <c r="CD242" s="158"/>
      <c r="CE242" s="156"/>
      <c r="CF242" s="156"/>
      <c r="CG242" s="156"/>
      <c r="CH242" s="156"/>
      <c r="CI242" s="159"/>
      <c r="CK242" s="110">
        <f>SUM(BV242+BX242+BY242+BZ242+CA242+CB242-CD242-CE242-CF242-CG242-CH242-CI242)</f>
        <v>0</v>
      </c>
    </row>
    <row r="243" spans="1:89" ht="13.5" customHeight="1" x14ac:dyDescent="0.3">
      <c r="A243" s="195" t="s">
        <v>42</v>
      </c>
      <c r="B243" s="196">
        <f>SUM(B224:B242)</f>
        <v>384</v>
      </c>
      <c r="D243" s="197">
        <f>+D224+D225+D226+D227+D228+D229+D231+D232+D233+D234+D235+D236+D237+D239+D240+D241+D242</f>
        <v>0</v>
      </c>
      <c r="E243" s="197">
        <f>+E224+E225+E226+E227+E228+E229+E231+E232+E233+E234+E235+E236+E237+E239+E240+E241+E242</f>
        <v>0</v>
      </c>
      <c r="F243" s="197">
        <f>+F224+F225+F226+F227+F228+F229+F231+F232+F233+F234+F235+F236+F237+F239+F240+F241+F242</f>
        <v>0</v>
      </c>
      <c r="G243" s="197">
        <f>+G224+G225+G226+G227+G228+G229+G231+G232+G233+G234+G235+G236+G237+G239+G240+G241+G242</f>
        <v>0</v>
      </c>
      <c r="H243" s="197">
        <f>+H224+H225+H226+H227+H228+H229+H231+H232+H233+H234+H235+H236+H237+H239+H240+H241+H242</f>
        <v>0</v>
      </c>
      <c r="J243" s="198">
        <f t="shared" ref="J243:O243" si="278">+J224+J225+J226+J227+J228+J229+J231+J232+J233+J234+J235+J236+J237+J239+J240+J241+J242</f>
        <v>0</v>
      </c>
      <c r="K243" s="198">
        <f t="shared" si="278"/>
        <v>0</v>
      </c>
      <c r="L243" s="198">
        <f t="shared" si="278"/>
        <v>0</v>
      </c>
      <c r="M243" s="198">
        <f t="shared" si="278"/>
        <v>0</v>
      </c>
      <c r="N243" s="198">
        <f t="shared" si="278"/>
        <v>0</v>
      </c>
      <c r="O243" s="198">
        <f t="shared" si="278"/>
        <v>0</v>
      </c>
      <c r="Q243" s="134">
        <f>+SUM(B243:H243)-SUM(J243:O243)</f>
        <v>384</v>
      </c>
      <c r="S243" s="195" t="s">
        <v>42</v>
      </c>
      <c r="T243" s="196">
        <f>SUM(T224:T242)</f>
        <v>323</v>
      </c>
      <c r="V243" s="199">
        <f>+V224+V225+V226+V227+V228+V229+V231+V232+V233+V234+V235+V236+V237+V239+V240+V241+V242</f>
        <v>1</v>
      </c>
      <c r="W243" s="199">
        <f>+W224+W225+W226+W227+W228+W229+W231+W232+W233+W234+W235+W236+W237+W239+W240+W241+W242</f>
        <v>0</v>
      </c>
      <c r="X243" s="199">
        <f>+X224+X225+X226+X227+X228+X229+X231+X232+X233+X234+X235+X236+X237+X239+X240+X241+X242</f>
        <v>0</v>
      </c>
      <c r="Y243" s="199">
        <f>+Y224+Y225+Y226+Y227+Y228+Y229+Y231+Y232+Y233+Y234+Y235+Y236+Y237+Y239+Y240+Y241+Y242</f>
        <v>0</v>
      </c>
      <c r="Z243" s="199">
        <f>+Z224+Z225+Z226+Z227+Z228+Z229+Z231+Z232+Z233+Z234+Z235+Z236+Z237+Z239+Z240+Z241+Z242</f>
        <v>1</v>
      </c>
      <c r="AB243" s="200">
        <f t="shared" ref="AB243:AG243" si="279">+AB224+AB225+AB226+AB227+AB228+AB229+AB231+AB232+AB233+AB234+AB235+AB236+AB237+AB239+AB240+AB241+AB242</f>
        <v>0</v>
      </c>
      <c r="AC243" s="200">
        <f t="shared" si="279"/>
        <v>0</v>
      </c>
      <c r="AD243" s="200">
        <f t="shared" si="279"/>
        <v>0</v>
      </c>
      <c r="AE243" s="200">
        <f t="shared" si="279"/>
        <v>0</v>
      </c>
      <c r="AF243" s="200">
        <f t="shared" si="279"/>
        <v>0</v>
      </c>
      <c r="AG243" s="200">
        <f t="shared" si="279"/>
        <v>1</v>
      </c>
      <c r="AI243" s="134">
        <f>+SUM(T243:Z243)-SUM(AB243:AG243)</f>
        <v>324</v>
      </c>
      <c r="AJ243" s="134">
        <f>SUM(AJ224:AJ242)</f>
        <v>0</v>
      </c>
      <c r="AK243" s="62" t="s">
        <v>42</v>
      </c>
      <c r="AL243" s="201">
        <f>SUM(AL224:AL242)</f>
        <v>28</v>
      </c>
      <c r="AN243" s="201">
        <f>+AN224+AN225+AN226+AN227+AN228+AN229+AN231+AN232+AN233+AN234+AN235+AN236+AN237+AN239+AN240+AN241+AN242</f>
        <v>0</v>
      </c>
      <c r="AO243" s="201">
        <f>+AO224+AO225+AO226+AO227+AO228+AO229+AO231+AO232+AO233+AO234+AO235+AO236+AO237+AO239+AO240+AO241+AO242</f>
        <v>0</v>
      </c>
      <c r="AP243" s="201">
        <f>+AP224+AP225+AP226+AP227+AP228+AP229+AP231+AP232+AP233+AP234+AP235+AP236+AP237+AP239+AP240+AP241+AP242</f>
        <v>0</v>
      </c>
      <c r="AQ243" s="201">
        <f>+AQ224+AQ225+AQ226+AQ227+AQ228+AQ229+AQ231+AQ232+AQ233+AQ234+AQ235+AQ236+AQ237+AQ239+AQ240+AQ241+AQ242</f>
        <v>0</v>
      </c>
      <c r="AR243" s="201">
        <f>+AR224+AR225+AR226+AR227+AR228+AR229+AR231+AR232+AR233+AR234+AR235+AR236+AR237+AR239+AR240+AR241+AR242</f>
        <v>0</v>
      </c>
      <c r="AT243" s="201">
        <f t="shared" ref="AT243:AY243" si="280">+AT224+AT225+AT226+AT227+AT228+AT229+AT231+AT232+AT233+AT234+AT235+AT236+AT237+AT239+AT240+AT241+AT242</f>
        <v>0</v>
      </c>
      <c r="AU243" s="201">
        <f t="shared" si="280"/>
        <v>0</v>
      </c>
      <c r="AV243" s="201">
        <f t="shared" si="280"/>
        <v>0</v>
      </c>
      <c r="AW243" s="201">
        <f t="shared" si="280"/>
        <v>0</v>
      </c>
      <c r="AX243" s="201">
        <f t="shared" si="280"/>
        <v>0</v>
      </c>
      <c r="AY243" s="201">
        <f t="shared" si="280"/>
        <v>0</v>
      </c>
      <c r="BA243" s="110">
        <f>+SUM(AL243:AR243)-SUM(AT243:AY243)</f>
        <v>28</v>
      </c>
      <c r="BB243" s="149"/>
      <c r="BC243" s="62" t="s">
        <v>42</v>
      </c>
      <c r="BD243" s="201">
        <f>SUM(BD224:BD242)</f>
        <v>275</v>
      </c>
      <c r="BF243" s="201">
        <f>+BF224+BF225+BF226+BF227+BF228+BF229+BF231+BF232+BF233+BF234+BF235+BF236+BF237+BF239+BF240+BF241+BF242</f>
        <v>0</v>
      </c>
      <c r="BG243" s="201">
        <f>+BG224+BG225+BG226+BG227+BG228+BG229+BG231+BG232+BG233+BG234+BG235+BG236+BG237+BG239+BG240+BG241+BG242</f>
        <v>0</v>
      </c>
      <c r="BH243" s="201">
        <f>+BH224+BH225+BH226+BH227+BH228+BH229+BH231+BH232+BH233+BH234+BH235+BH236+BH237+BH239+BH240+BH241+BH242</f>
        <v>0</v>
      </c>
      <c r="BI243" s="201">
        <f>+BI224+BI225+BI226+BI227+BI228+BI229+BI231+BI232+BI233+BI234+BI235+BI236+BI237+BI239+BI240+BI241+BI242</f>
        <v>0</v>
      </c>
      <c r="BJ243" s="201">
        <f>+BJ224+BJ225+BJ226+BJ227+BJ228+BJ229+BJ231+BJ232+BJ233+BJ234+BJ235+BJ236+BJ237+BJ239+BJ240+BJ241+BJ242</f>
        <v>0</v>
      </c>
      <c r="BL243" s="201">
        <f t="shared" ref="BL243:BQ243" si="281">+BL224+BL225+BL226+BL227+BL228+BL229+BL231+BL232+BL233+BL234+BL235+BL236+BL237+BL239+BL240+BL241+BL242</f>
        <v>0</v>
      </c>
      <c r="BM243" s="201">
        <f t="shared" si="281"/>
        <v>0</v>
      </c>
      <c r="BN243" s="201">
        <f t="shared" si="281"/>
        <v>0</v>
      </c>
      <c r="BO243" s="201">
        <f t="shared" si="281"/>
        <v>0</v>
      </c>
      <c r="BP243" s="201">
        <f t="shared" si="281"/>
        <v>0</v>
      </c>
      <c r="BQ243" s="201">
        <f t="shared" si="281"/>
        <v>0</v>
      </c>
      <c r="BS243" s="110">
        <f>+SUM(BD243:BJ243)-SUM(BL243:BQ243)</f>
        <v>275</v>
      </c>
      <c r="BT243" s="149"/>
      <c r="BU243" s="62" t="s">
        <v>42</v>
      </c>
      <c r="BV243" s="201">
        <f>SUM(BV224:BV242)</f>
        <v>178</v>
      </c>
      <c r="BX243" s="201">
        <f>+BX224+BX225+BX226+BX227+BX228+BX229+BX231+BX232+BX233+BX234+BX235+BX236+BX237+BX239+BX240+BX241+BX242</f>
        <v>0</v>
      </c>
      <c r="BY243" s="201">
        <f>+BY224+BY225+BY226+BY227+BY228+BY229+BY231+BY232+BY233+BY234+BY235+BY236+BY237+BY239+BY240+BY241+BY242</f>
        <v>0</v>
      </c>
      <c r="BZ243" s="201">
        <f>+BZ224+BZ225+BZ226+BZ227+BZ228+BZ229+BZ231+BZ232+BZ233+BZ234+BZ235+BZ236+BZ237+BZ239+BZ240+BZ241+BZ242</f>
        <v>0</v>
      </c>
      <c r="CA243" s="201">
        <f>+CA224+CA225+CA226+CA227+CA228+CA229+CA231+CA232+CA233+CA234+CA235+CA236+CA237+CA239+CA240+CA241+CA242</f>
        <v>0</v>
      </c>
      <c r="CB243" s="201">
        <f>+CB224+CB225+CB226+CB227+CB228+CB229+CB231+CB232+CB233+CB234+CB235+CB236+CB237+CB239+CB240+CB241+CB242</f>
        <v>0</v>
      </c>
      <c r="CD243" s="201">
        <f t="shared" ref="CD243:CI243" si="282">+CD224+CD225+CD226+CD227+CD228+CD229+CD231+CD232+CD233+CD234+CD235+CD236+CD237+CD239+CD240+CD241+CD242</f>
        <v>0</v>
      </c>
      <c r="CE243" s="201">
        <f t="shared" si="282"/>
        <v>0</v>
      </c>
      <c r="CF243" s="201">
        <f t="shared" si="282"/>
        <v>0</v>
      </c>
      <c r="CG243" s="201">
        <f t="shared" si="282"/>
        <v>0</v>
      </c>
      <c r="CH243" s="201">
        <f t="shared" si="282"/>
        <v>0</v>
      </c>
      <c r="CI243" s="201">
        <f t="shared" si="282"/>
        <v>0</v>
      </c>
      <c r="CK243" s="110">
        <f>+SUM(BV243:CB243)-SUM(CD243:CI243)</f>
        <v>178</v>
      </c>
    </row>
    <row r="244" spans="1:89" s="13" customFormat="1" x14ac:dyDescent="0.3">
      <c r="A244" s="12"/>
      <c r="Q244" s="14"/>
      <c r="S244" s="12"/>
      <c r="AI244" s="14" t="e">
        <f>#REF!-AI243</f>
        <v>#REF!</v>
      </c>
      <c r="AK244" s="15"/>
      <c r="AL244" s="16"/>
      <c r="AM244" s="16"/>
      <c r="AN244" s="16"/>
      <c r="AO244" s="16"/>
      <c r="AP244" s="16"/>
      <c r="AQ244" s="16"/>
      <c r="AR244" s="16"/>
      <c r="AS244" s="16"/>
      <c r="AT244" s="16"/>
      <c r="AU244" s="16"/>
      <c r="AV244" s="16"/>
      <c r="AW244" s="16"/>
      <c r="AX244" s="16"/>
      <c r="AY244" s="16"/>
      <c r="AZ244" s="16"/>
      <c r="BA244" s="17">
        <f>BB243-BA243</f>
        <v>-28</v>
      </c>
      <c r="BB244" s="14"/>
      <c r="BC244" s="15"/>
      <c r="BD244" s="16"/>
      <c r="BE244" s="16"/>
      <c r="BF244" s="16"/>
      <c r="BG244" s="16"/>
      <c r="BH244" s="16"/>
      <c r="BI244" s="16"/>
      <c r="BJ244" s="16"/>
      <c r="BK244" s="16"/>
      <c r="BL244" s="16"/>
      <c r="BM244" s="16"/>
      <c r="BN244" s="16"/>
      <c r="BO244" s="16"/>
      <c r="BP244" s="16"/>
      <c r="BQ244" s="16"/>
      <c r="BR244" s="16"/>
      <c r="BS244" s="17">
        <f>BT243-BS243</f>
        <v>-275</v>
      </c>
      <c r="BT244" s="14"/>
      <c r="BU244" s="15"/>
      <c r="BV244" s="16"/>
      <c r="BW244" s="16"/>
      <c r="BX244" s="16"/>
      <c r="BY244" s="16"/>
      <c r="BZ244" s="16"/>
      <c r="CA244" s="16"/>
      <c r="CB244" s="16"/>
      <c r="CC244" s="16"/>
      <c r="CD244" s="16"/>
      <c r="CE244" s="16"/>
      <c r="CF244" s="16"/>
      <c r="CG244" s="16"/>
      <c r="CH244" s="16"/>
      <c r="CI244" s="16"/>
      <c r="CJ244" s="16"/>
      <c r="CK244" s="17">
        <f>CL243-CK243</f>
        <v>-178</v>
      </c>
    </row>
    <row r="245" spans="1:89" s="203" customFormat="1" ht="15.6" x14ac:dyDescent="0.3">
      <c r="A245" s="202" t="str">
        <f>+A218</f>
        <v>finca 1</v>
      </c>
      <c r="S245" s="202" t="str">
        <f>+S218</f>
        <v>finca 2</v>
      </c>
      <c r="AK245" s="204" t="str">
        <f>+AK218</f>
        <v>bestias</v>
      </c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C245" s="204" t="str">
        <f>+BC218</f>
        <v>finca 3</v>
      </c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N245" s="26"/>
      <c r="BO245" s="26"/>
      <c r="BP245" s="26"/>
      <c r="BQ245" s="26"/>
      <c r="BR245" s="26"/>
      <c r="BS245" s="26"/>
      <c r="BU245" s="204" t="str">
        <f>+BU218</f>
        <v>finca 4</v>
      </c>
      <c r="BV245" s="26"/>
      <c r="BW245" s="26"/>
      <c r="BX245" s="26"/>
      <c r="BY245" s="26"/>
      <c r="BZ245" s="26"/>
      <c r="CA245" s="26"/>
      <c r="CB245" s="26"/>
      <c r="CC245" s="26"/>
      <c r="CD245" s="26"/>
      <c r="CE245" s="26"/>
      <c r="CF245" s="26"/>
      <c r="CG245" s="26"/>
      <c r="CH245" s="26"/>
      <c r="CI245" s="26"/>
      <c r="CJ245" s="26"/>
      <c r="CK245" s="26"/>
    </row>
    <row r="246" spans="1:89" s="206" customFormat="1" ht="18" thickBot="1" x14ac:dyDescent="0.35">
      <c r="A246" s="18">
        <f>+A219+1</f>
        <v>43475</v>
      </c>
      <c r="B246" s="205"/>
      <c r="C246" s="205"/>
      <c r="D246" s="205"/>
      <c r="S246" s="207">
        <f>+S220+1</f>
        <v>43475</v>
      </c>
      <c r="T246" s="205"/>
      <c r="U246" s="205"/>
      <c r="V246" s="205"/>
      <c r="AK246" s="208">
        <f>+AK220+1</f>
        <v>43475</v>
      </c>
      <c r="AL246" s="209"/>
      <c r="AM246" s="209"/>
      <c r="AN246" s="209"/>
      <c r="AO246" s="210"/>
      <c r="AP246" s="210"/>
      <c r="AQ246" s="210"/>
      <c r="AR246" s="210"/>
      <c r="AS246" s="210"/>
      <c r="AT246" s="210"/>
      <c r="AU246" s="210"/>
      <c r="AV246" s="210"/>
      <c r="AW246" s="210"/>
      <c r="AX246" s="210"/>
      <c r="AY246" s="210"/>
      <c r="AZ246" s="210"/>
      <c r="BA246" s="210"/>
      <c r="BC246" s="208">
        <f>+BC220+1</f>
        <v>43475</v>
      </c>
      <c r="BD246" s="209"/>
      <c r="BE246" s="209"/>
      <c r="BF246" s="209"/>
      <c r="BG246" s="210"/>
      <c r="BH246" s="210"/>
      <c r="BI246" s="210"/>
      <c r="BJ246" s="210"/>
      <c r="BK246" s="210"/>
      <c r="BL246" s="210"/>
      <c r="BM246" s="210"/>
      <c r="BN246" s="210"/>
      <c r="BO246" s="210"/>
      <c r="BP246" s="210"/>
      <c r="BQ246" s="210"/>
      <c r="BR246" s="210"/>
      <c r="BS246" s="210"/>
      <c r="BU246" s="208">
        <f>+BU220+1</f>
        <v>43475</v>
      </c>
      <c r="BV246" s="209"/>
      <c r="BW246" s="209"/>
      <c r="BX246" s="209"/>
      <c r="BY246" s="210"/>
      <c r="BZ246" s="210"/>
      <c r="CA246" s="210"/>
      <c r="CB246" s="210"/>
      <c r="CC246" s="210"/>
      <c r="CD246" s="210"/>
      <c r="CE246" s="210"/>
      <c r="CF246" s="210"/>
      <c r="CG246" s="210"/>
      <c r="CH246" s="210"/>
      <c r="CI246" s="210"/>
      <c r="CJ246" s="210"/>
      <c r="CK246" s="210"/>
    </row>
    <row r="247" spans="1:89" ht="18" thickBot="1" x14ac:dyDescent="0.35">
      <c r="A247" s="27">
        <f>+A246</f>
        <v>43475</v>
      </c>
      <c r="D247" s="28" t="s">
        <v>5</v>
      </c>
      <c r="E247" s="29"/>
      <c r="F247" s="29"/>
      <c r="G247" s="29"/>
      <c r="H247" s="30"/>
      <c r="I247" s="21"/>
      <c r="J247" s="31" t="s">
        <v>6</v>
      </c>
      <c r="K247" s="32"/>
      <c r="L247" s="32"/>
      <c r="M247" s="32"/>
      <c r="N247" s="32"/>
      <c r="O247" s="33"/>
      <c r="S247" s="27">
        <f>+S246</f>
        <v>43475</v>
      </c>
      <c r="V247" s="34" t="s">
        <v>5</v>
      </c>
      <c r="W247" s="35"/>
      <c r="X247" s="35"/>
      <c r="Y247" s="35"/>
      <c r="Z247" s="36"/>
      <c r="AA247" s="23"/>
      <c r="AB247" s="37" t="s">
        <v>6</v>
      </c>
      <c r="AC247" s="38"/>
      <c r="AD247" s="38"/>
      <c r="AE247" s="38"/>
      <c r="AF247" s="38"/>
      <c r="AG247" s="39"/>
      <c r="AK247" s="40">
        <f>+AK246</f>
        <v>43475</v>
      </c>
      <c r="AN247" s="41" t="s">
        <v>5</v>
      </c>
      <c r="AO247" s="42"/>
      <c r="AP247" s="42"/>
      <c r="AQ247" s="42"/>
      <c r="AR247" s="43"/>
      <c r="AT247" s="44" t="s">
        <v>6</v>
      </c>
      <c r="AU247" s="45"/>
      <c r="AV247" s="45"/>
      <c r="AW247" s="45"/>
      <c r="AX247" s="45"/>
      <c r="AY247" s="46"/>
      <c r="BC247" s="40">
        <f>+BC246</f>
        <v>43475</v>
      </c>
      <c r="BF247" s="41" t="s">
        <v>5</v>
      </c>
      <c r="BG247" s="42"/>
      <c r="BH247" s="42"/>
      <c r="BI247" s="42"/>
      <c r="BJ247" s="43"/>
      <c r="BL247" s="44" t="s">
        <v>6</v>
      </c>
      <c r="BM247" s="45"/>
      <c r="BN247" s="45"/>
      <c r="BO247" s="45"/>
      <c r="BP247" s="45"/>
      <c r="BQ247" s="46"/>
      <c r="BU247" s="40">
        <f>+BU246</f>
        <v>43475</v>
      </c>
      <c r="BX247" s="41" t="s">
        <v>5</v>
      </c>
      <c r="BY247" s="42"/>
      <c r="BZ247" s="42"/>
      <c r="CA247" s="42"/>
      <c r="CB247" s="43"/>
      <c r="CD247" s="44" t="s">
        <v>6</v>
      </c>
      <c r="CE247" s="45"/>
      <c r="CF247" s="45"/>
      <c r="CG247" s="45"/>
      <c r="CH247" s="45"/>
      <c r="CI247" s="46"/>
    </row>
    <row r="248" spans="1:89" ht="12.75" customHeight="1" x14ac:dyDescent="0.3">
      <c r="A248" s="47" t="s">
        <v>7</v>
      </c>
      <c r="B248" s="48" t="s">
        <v>8</v>
      </c>
      <c r="D248" s="49" t="s">
        <v>9</v>
      </c>
      <c r="E248" s="50" t="s">
        <v>10</v>
      </c>
      <c r="F248" s="50" t="s">
        <v>11</v>
      </c>
      <c r="G248" s="50" t="s">
        <v>12</v>
      </c>
      <c r="H248" s="51" t="s">
        <v>13</v>
      </c>
      <c r="I248" s="21"/>
      <c r="J248" s="52" t="s">
        <v>14</v>
      </c>
      <c r="K248" s="53" t="s">
        <v>15</v>
      </c>
      <c r="L248" s="53" t="s">
        <v>16</v>
      </c>
      <c r="M248" s="53" t="s">
        <v>10</v>
      </c>
      <c r="N248" s="53" t="s">
        <v>12</v>
      </c>
      <c r="O248" s="54" t="s">
        <v>13</v>
      </c>
      <c r="Q248" s="55" t="s">
        <v>17</v>
      </c>
      <c r="S248" s="47" t="s">
        <v>7</v>
      </c>
      <c r="T248" s="48" t="s">
        <v>8</v>
      </c>
      <c r="V248" s="56" t="s">
        <v>9</v>
      </c>
      <c r="W248" s="57" t="s">
        <v>10</v>
      </c>
      <c r="X248" s="57" t="s">
        <v>11</v>
      </c>
      <c r="Y248" s="57" t="s">
        <v>12</v>
      </c>
      <c r="Z248" s="58" t="s">
        <v>13</v>
      </c>
      <c r="AA248" s="23"/>
      <c r="AB248" s="59" t="s">
        <v>14</v>
      </c>
      <c r="AC248" s="60" t="s">
        <v>15</v>
      </c>
      <c r="AD248" s="60" t="s">
        <v>16</v>
      </c>
      <c r="AE248" s="60" t="s">
        <v>10</v>
      </c>
      <c r="AF248" s="60" t="s">
        <v>12</v>
      </c>
      <c r="AG248" s="61" t="s">
        <v>13</v>
      </c>
      <c r="AI248" s="55" t="s">
        <v>17</v>
      </c>
      <c r="AK248" s="62" t="s">
        <v>7</v>
      </c>
      <c r="AL248" s="63" t="s">
        <v>8</v>
      </c>
      <c r="AN248" s="64" t="s">
        <v>9</v>
      </c>
      <c r="AO248" s="65" t="s">
        <v>10</v>
      </c>
      <c r="AP248" s="65" t="s">
        <v>11</v>
      </c>
      <c r="AQ248" s="65" t="s">
        <v>12</v>
      </c>
      <c r="AR248" s="66" t="s">
        <v>13</v>
      </c>
      <c r="AT248" s="67" t="s">
        <v>14</v>
      </c>
      <c r="AU248" s="68" t="s">
        <v>15</v>
      </c>
      <c r="AV248" s="68" t="s">
        <v>16</v>
      </c>
      <c r="AW248" s="68" t="s">
        <v>10</v>
      </c>
      <c r="AX248" s="68" t="s">
        <v>12</v>
      </c>
      <c r="AY248" s="69" t="s">
        <v>13</v>
      </c>
      <c r="BA248" s="70" t="s">
        <v>17</v>
      </c>
      <c r="BB248" s="71"/>
      <c r="BC248" s="47" t="s">
        <v>7</v>
      </c>
      <c r="BD248" s="48" t="s">
        <v>8</v>
      </c>
      <c r="BF248" s="64" t="s">
        <v>9</v>
      </c>
      <c r="BG248" s="65" t="s">
        <v>10</v>
      </c>
      <c r="BH248" s="65" t="s">
        <v>11</v>
      </c>
      <c r="BI248" s="65" t="s">
        <v>12</v>
      </c>
      <c r="BJ248" s="66" t="s">
        <v>13</v>
      </c>
      <c r="BL248" s="67" t="s">
        <v>14</v>
      </c>
      <c r="BM248" s="68" t="s">
        <v>15</v>
      </c>
      <c r="BN248" s="68" t="s">
        <v>16</v>
      </c>
      <c r="BO248" s="68" t="s">
        <v>10</v>
      </c>
      <c r="BP248" s="68" t="s">
        <v>12</v>
      </c>
      <c r="BQ248" s="69" t="s">
        <v>13</v>
      </c>
      <c r="BS248" s="70" t="s">
        <v>17</v>
      </c>
      <c r="BT248" s="71"/>
      <c r="BU248" s="47" t="s">
        <v>7</v>
      </c>
      <c r="BV248" s="48" t="s">
        <v>8</v>
      </c>
      <c r="BX248" s="64" t="s">
        <v>9</v>
      </c>
      <c r="BY248" s="65" t="s">
        <v>10</v>
      </c>
      <c r="BZ248" s="65" t="s">
        <v>11</v>
      </c>
      <c r="CA248" s="65" t="s">
        <v>12</v>
      </c>
      <c r="CB248" s="66" t="s">
        <v>13</v>
      </c>
      <c r="CD248" s="67" t="s">
        <v>14</v>
      </c>
      <c r="CE248" s="68" t="s">
        <v>15</v>
      </c>
      <c r="CF248" s="68" t="s">
        <v>16</v>
      </c>
      <c r="CG248" s="68" t="s">
        <v>10</v>
      </c>
      <c r="CH248" s="68" t="s">
        <v>12</v>
      </c>
      <c r="CI248" s="69" t="s">
        <v>13</v>
      </c>
      <c r="CK248" s="70" t="s">
        <v>17</v>
      </c>
    </row>
    <row r="249" spans="1:89" x14ac:dyDescent="0.3">
      <c r="A249" s="72"/>
      <c r="B249" s="73"/>
      <c r="D249" s="74"/>
      <c r="E249" s="75"/>
      <c r="F249" s="75"/>
      <c r="G249" s="75"/>
      <c r="H249" s="76"/>
      <c r="I249" s="21"/>
      <c r="J249" s="77"/>
      <c r="K249" s="78"/>
      <c r="L249" s="78"/>
      <c r="M249" s="78"/>
      <c r="N249" s="78"/>
      <c r="O249" s="79"/>
      <c r="Q249" s="55"/>
      <c r="S249" s="72"/>
      <c r="T249" s="73"/>
      <c r="V249" s="80"/>
      <c r="W249" s="81"/>
      <c r="X249" s="81"/>
      <c r="Y249" s="81"/>
      <c r="Z249" s="82"/>
      <c r="AA249" s="23"/>
      <c r="AB249" s="83"/>
      <c r="AC249" s="84"/>
      <c r="AD249" s="84"/>
      <c r="AE249" s="84"/>
      <c r="AF249" s="84"/>
      <c r="AG249" s="85"/>
      <c r="AI249" s="55"/>
      <c r="AK249" s="86"/>
      <c r="AL249" s="87"/>
      <c r="AN249" s="88"/>
      <c r="AO249" s="89"/>
      <c r="AP249" s="89"/>
      <c r="AQ249" s="89"/>
      <c r="AR249" s="90"/>
      <c r="AT249" s="91"/>
      <c r="AU249" s="89"/>
      <c r="AV249" s="89"/>
      <c r="AW249" s="89"/>
      <c r="AX249" s="89"/>
      <c r="AY249" s="92"/>
      <c r="BA249" s="70"/>
      <c r="BB249" s="71"/>
      <c r="BC249" s="72"/>
      <c r="BD249" s="73"/>
      <c r="BF249" s="88"/>
      <c r="BG249" s="89"/>
      <c r="BH249" s="89"/>
      <c r="BI249" s="89"/>
      <c r="BJ249" s="90"/>
      <c r="BL249" s="91"/>
      <c r="BM249" s="89"/>
      <c r="BN249" s="89"/>
      <c r="BO249" s="89"/>
      <c r="BP249" s="89"/>
      <c r="BQ249" s="92"/>
      <c r="BS249" s="70"/>
      <c r="BT249" s="71"/>
      <c r="BU249" s="72"/>
      <c r="BV249" s="73"/>
      <c r="BX249" s="88"/>
      <c r="BY249" s="89"/>
      <c r="BZ249" s="89"/>
      <c r="CA249" s="89"/>
      <c r="CB249" s="90"/>
      <c r="CD249" s="91"/>
      <c r="CE249" s="89"/>
      <c r="CF249" s="89"/>
      <c r="CG249" s="89"/>
      <c r="CH249" s="89"/>
      <c r="CI249" s="92"/>
      <c r="CK249" s="70"/>
    </row>
    <row r="250" spans="1:89" s="125" customFormat="1" x14ac:dyDescent="0.3">
      <c r="A250" s="93" t="s">
        <v>19</v>
      </c>
      <c r="B250" s="94"/>
      <c r="C250"/>
      <c r="D250" s="95"/>
      <c r="E250" s="96"/>
      <c r="F250" s="96"/>
      <c r="G250" s="96"/>
      <c r="H250" s="97"/>
      <c r="I250"/>
      <c r="J250" s="98"/>
      <c r="K250" s="99"/>
      <c r="L250" s="99"/>
      <c r="M250" s="99"/>
      <c r="N250" s="99"/>
      <c r="O250" s="100"/>
      <c r="P250"/>
      <c r="Q250" s="101"/>
      <c r="R250"/>
      <c r="S250" s="93" t="s">
        <v>19</v>
      </c>
      <c r="T250" s="94"/>
      <c r="U250"/>
      <c r="V250" s="95"/>
      <c r="W250" s="96"/>
      <c r="X250" s="96"/>
      <c r="Y250" s="96"/>
      <c r="Z250" s="97"/>
      <c r="AA250"/>
      <c r="AB250" s="98"/>
      <c r="AC250" s="99"/>
      <c r="AD250" s="99"/>
      <c r="AE250" s="99"/>
      <c r="AF250" s="99"/>
      <c r="AG250" s="100"/>
      <c r="AH250"/>
      <c r="AI250" s="101"/>
      <c r="AJ250"/>
      <c r="AK250" s="102" t="s">
        <v>20</v>
      </c>
      <c r="AL250" s="103"/>
      <c r="AM250" s="26"/>
      <c r="AN250" s="104"/>
      <c r="AO250" s="105"/>
      <c r="AP250" s="105"/>
      <c r="AQ250" s="105"/>
      <c r="AR250" s="106"/>
      <c r="AS250" s="107"/>
      <c r="AT250" s="108"/>
      <c r="AU250" s="105"/>
      <c r="AV250" s="105"/>
      <c r="AW250" s="105"/>
      <c r="AX250" s="105"/>
      <c r="AY250" s="109"/>
      <c r="AZ250" s="26"/>
      <c r="BA250" s="110"/>
      <c r="BB250" s="111"/>
      <c r="BC250" s="93" t="str">
        <f t="shared" ref="BC250:BC269" si="283">BC223</f>
        <v>GAN.CRIANZA</v>
      </c>
      <c r="BD250" s="94"/>
      <c r="BE250" s="112"/>
      <c r="BF250" s="113"/>
      <c r="BG250" s="114"/>
      <c r="BH250" s="114"/>
      <c r="BI250" s="114"/>
      <c r="BJ250" s="115"/>
      <c r="BK250" s="112"/>
      <c r="BL250" s="116"/>
      <c r="BM250" s="114"/>
      <c r="BN250" s="114"/>
      <c r="BO250" s="114"/>
      <c r="BP250" s="114"/>
      <c r="BQ250" s="117"/>
      <c r="BR250" s="26"/>
      <c r="BS250" s="118"/>
      <c r="BT250" s="111"/>
      <c r="BU250" s="93" t="str">
        <f t="shared" ref="BU250:BU269" si="284">BU223</f>
        <v>GAN.CRIANZA</v>
      </c>
      <c r="BV250" s="94"/>
      <c r="BW250" s="112"/>
      <c r="BX250" s="119"/>
      <c r="BY250" s="120"/>
      <c r="BZ250" s="120"/>
      <c r="CA250" s="120"/>
      <c r="CB250" s="121"/>
      <c r="CC250" s="112"/>
      <c r="CD250" s="122"/>
      <c r="CE250" s="120"/>
      <c r="CF250" s="120"/>
      <c r="CG250" s="120"/>
      <c r="CH250" s="120"/>
      <c r="CI250" s="123"/>
      <c r="CJ250" s="26"/>
      <c r="CK250" s="124"/>
    </row>
    <row r="251" spans="1:89" x14ac:dyDescent="0.3">
      <c r="A251" s="126" t="str">
        <f t="shared" ref="A251:A256" si="285">+A224</f>
        <v xml:space="preserve">BECERRAS </v>
      </c>
      <c r="B251" s="127">
        <f t="shared" ref="B251:B256" si="286">+Q224</f>
        <v>0</v>
      </c>
      <c r="D251" s="128"/>
      <c r="E251" s="129"/>
      <c r="F251" s="129"/>
      <c r="G251" s="129"/>
      <c r="H251" s="130"/>
      <c r="I251" s="131"/>
      <c r="J251" s="132"/>
      <c r="K251" s="129"/>
      <c r="L251" s="129"/>
      <c r="M251" s="129"/>
      <c r="N251" s="129"/>
      <c r="O251" s="133"/>
      <c r="Q251" s="134">
        <f t="shared" ref="Q251:Q256" si="287">SUM(B251+D251+E251+F251+G251+H251-J251-K251-L251-M251-N251-O251)</f>
        <v>0</v>
      </c>
      <c r="S251" s="126" t="str">
        <f t="shared" ref="S251:S256" si="288">+S224</f>
        <v xml:space="preserve">BECERRAS </v>
      </c>
      <c r="T251" s="135">
        <f t="shared" ref="T251:T256" si="289">+AI224</f>
        <v>69</v>
      </c>
      <c r="V251" s="136"/>
      <c r="W251" s="137"/>
      <c r="X251" s="137"/>
      <c r="Y251" s="137"/>
      <c r="Z251" s="138"/>
      <c r="AB251" s="139"/>
      <c r="AC251" s="137"/>
      <c r="AD251" s="137"/>
      <c r="AE251" s="137"/>
      <c r="AF251" s="137"/>
      <c r="AG251" s="140"/>
      <c r="AI251" s="134">
        <f t="shared" ref="AI251:AI256" si="290">SUM(T251+V251+W251+X251+Y251+Z251-AB251-AC251-AD251-AE251-AF251-AG251)</f>
        <v>69</v>
      </c>
      <c r="AK251" s="141" t="str">
        <f t="shared" ref="AK251:AK256" si="291">AK224</f>
        <v>POTRO HEMBRA</v>
      </c>
      <c r="AL251" s="142">
        <f t="shared" ref="AL251:AL256" si="292">+BA224</f>
        <v>4</v>
      </c>
      <c r="AN251" s="143"/>
      <c r="AO251" s="144"/>
      <c r="AP251" s="144"/>
      <c r="AQ251" s="144"/>
      <c r="AR251" s="145"/>
      <c r="AS251" s="146"/>
      <c r="AT251" s="147"/>
      <c r="AU251" s="144"/>
      <c r="AV251" s="144"/>
      <c r="AW251" s="144"/>
      <c r="AX251" s="144"/>
      <c r="AY251" s="148"/>
      <c r="BA251" s="110">
        <f t="shared" ref="BA251:BA256" si="293">SUM(AL251+AN251+AO251+AP251+AQ251+AR251-AT251-AU251-AV251-AW251-AX251-AY251)</f>
        <v>4</v>
      </c>
      <c r="BB251" s="149"/>
      <c r="BC251" s="126" t="str">
        <f t="shared" si="283"/>
        <v xml:space="preserve">BECERRAS </v>
      </c>
      <c r="BD251" s="127">
        <f t="shared" ref="BD251:BD256" si="294">+BS224</f>
        <v>0</v>
      </c>
      <c r="BF251" s="150"/>
      <c r="BG251" s="151"/>
      <c r="BH251" s="151"/>
      <c r="BI251" s="151"/>
      <c r="BJ251" s="152"/>
      <c r="BL251" s="153"/>
      <c r="BM251" s="151"/>
      <c r="BN251" s="151"/>
      <c r="BO251" s="151"/>
      <c r="BP251" s="151"/>
      <c r="BQ251" s="154"/>
      <c r="BS251" s="110">
        <f t="shared" ref="BS251:BS256" si="295">SUM(BD251+BF251+BG251+BH251+BI251+BJ251-BL251-BM251-BN251-BO251-BP251-BQ251)</f>
        <v>0</v>
      </c>
      <c r="BT251" s="149"/>
      <c r="BU251" s="126" t="str">
        <f t="shared" si="284"/>
        <v xml:space="preserve">BECERRAS </v>
      </c>
      <c r="BV251" s="127">
        <f t="shared" ref="BV251:BV256" si="296">+CK224</f>
        <v>0</v>
      </c>
      <c r="BX251" s="155"/>
      <c r="BY251" s="156"/>
      <c r="BZ251" s="156"/>
      <c r="CA251" s="156"/>
      <c r="CB251" s="157"/>
      <c r="CD251" s="158"/>
      <c r="CE251" s="156"/>
      <c r="CF251" s="156"/>
      <c r="CG251" s="156"/>
      <c r="CH251" s="156"/>
      <c r="CI251" s="159"/>
      <c r="CK251" s="110">
        <f t="shared" ref="CK251:CK256" si="297">SUM(BV251+BX251+BY251+BZ251+CA251+CB251-CD251-CE251-CF251-CG251-CH251-CI251)</f>
        <v>0</v>
      </c>
    </row>
    <row r="252" spans="1:89" x14ac:dyDescent="0.3">
      <c r="A252" s="126" t="str">
        <f t="shared" si="285"/>
        <v>BECERROS</v>
      </c>
      <c r="B252" s="127">
        <f t="shared" si="286"/>
        <v>0</v>
      </c>
      <c r="D252" s="128"/>
      <c r="E252" s="129"/>
      <c r="F252" s="129"/>
      <c r="G252" s="129"/>
      <c r="H252" s="130"/>
      <c r="I252" s="131"/>
      <c r="J252" s="132"/>
      <c r="K252" s="129"/>
      <c r="L252" s="129"/>
      <c r="M252" s="129"/>
      <c r="N252" s="129"/>
      <c r="O252" s="133"/>
      <c r="Q252" s="134">
        <f t="shared" si="287"/>
        <v>0</v>
      </c>
      <c r="S252" s="126" t="str">
        <f t="shared" si="288"/>
        <v>BECERROS</v>
      </c>
      <c r="T252" s="135">
        <f t="shared" si="289"/>
        <v>60</v>
      </c>
      <c r="V252" s="136"/>
      <c r="W252" s="137"/>
      <c r="X252" s="137"/>
      <c r="Y252" s="137"/>
      <c r="Z252" s="138"/>
      <c r="AB252" s="139"/>
      <c r="AC252" s="137"/>
      <c r="AD252" s="137"/>
      <c r="AE252" s="137"/>
      <c r="AF252" s="137"/>
      <c r="AG252" s="140"/>
      <c r="AI252" s="134">
        <f t="shared" si="290"/>
        <v>60</v>
      </c>
      <c r="AK252" s="141" t="str">
        <f t="shared" si="291"/>
        <v>POTRO MACHO</v>
      </c>
      <c r="AL252" s="142">
        <f t="shared" si="292"/>
        <v>6</v>
      </c>
      <c r="AN252" s="143"/>
      <c r="AO252" s="144"/>
      <c r="AP252" s="144"/>
      <c r="AQ252" s="144"/>
      <c r="AR252" s="145"/>
      <c r="AS252" s="146"/>
      <c r="AT252" s="147"/>
      <c r="AU252" s="144"/>
      <c r="AV252" s="144"/>
      <c r="AW252" s="144"/>
      <c r="AX252" s="144"/>
      <c r="AY252" s="148"/>
      <c r="BA252" s="110">
        <f t="shared" si="293"/>
        <v>6</v>
      </c>
      <c r="BB252" s="149"/>
      <c r="BC252" s="126" t="str">
        <f t="shared" si="283"/>
        <v>BECERROS</v>
      </c>
      <c r="BD252" s="127">
        <f t="shared" si="294"/>
        <v>0</v>
      </c>
      <c r="BF252" s="150"/>
      <c r="BG252" s="151"/>
      <c r="BH252" s="151"/>
      <c r="BI252" s="151"/>
      <c r="BJ252" s="152"/>
      <c r="BL252" s="153"/>
      <c r="BM252" s="151"/>
      <c r="BN252" s="151"/>
      <c r="BO252" s="151"/>
      <c r="BP252" s="151"/>
      <c r="BQ252" s="154"/>
      <c r="BS252" s="110">
        <f t="shared" si="295"/>
        <v>0</v>
      </c>
      <c r="BT252" s="149"/>
      <c r="BU252" s="126" t="str">
        <f t="shared" si="284"/>
        <v>BECERROS</v>
      </c>
      <c r="BV252" s="127">
        <f t="shared" si="296"/>
        <v>0</v>
      </c>
      <c r="BX252" s="155"/>
      <c r="BY252" s="156"/>
      <c r="BZ252" s="156"/>
      <c r="CA252" s="156"/>
      <c r="CB252" s="157"/>
      <c r="CD252" s="158"/>
      <c r="CE252" s="156"/>
      <c r="CF252" s="156"/>
      <c r="CG252" s="156"/>
      <c r="CH252" s="156"/>
      <c r="CI252" s="159"/>
      <c r="CK252" s="110">
        <f t="shared" si="297"/>
        <v>0</v>
      </c>
    </row>
    <row r="253" spans="1:89" x14ac:dyDescent="0.3">
      <c r="A253" s="126" t="str">
        <f t="shared" si="285"/>
        <v>MAUTAS</v>
      </c>
      <c r="B253" s="127">
        <f t="shared" si="286"/>
        <v>54</v>
      </c>
      <c r="D253" s="95"/>
      <c r="E253" s="129"/>
      <c r="F253" s="129"/>
      <c r="G253" s="129"/>
      <c r="H253" s="130"/>
      <c r="I253" s="131"/>
      <c r="J253" s="132"/>
      <c r="K253" s="129"/>
      <c r="L253" s="129"/>
      <c r="M253" s="129"/>
      <c r="N253" s="129"/>
      <c r="O253" s="133"/>
      <c r="Q253" s="134">
        <f t="shared" si="287"/>
        <v>54</v>
      </c>
      <c r="S253" s="126" t="str">
        <f t="shared" si="288"/>
        <v>MAUTAS</v>
      </c>
      <c r="T253" s="135">
        <f t="shared" si="289"/>
        <v>0</v>
      </c>
      <c r="V253" s="95"/>
      <c r="W253" s="137"/>
      <c r="X253" s="137"/>
      <c r="Y253" s="137"/>
      <c r="Z253" s="138"/>
      <c r="AB253" s="139"/>
      <c r="AC253" s="137"/>
      <c r="AD253" s="137"/>
      <c r="AE253" s="137"/>
      <c r="AF253" s="137"/>
      <c r="AG253" s="140"/>
      <c r="AI253" s="134">
        <f t="shared" si="290"/>
        <v>0</v>
      </c>
      <c r="AK253" s="141" t="str">
        <f t="shared" si="291"/>
        <v>CABALLO</v>
      </c>
      <c r="AL253" s="142">
        <f t="shared" si="292"/>
        <v>8</v>
      </c>
      <c r="AN253" s="95"/>
      <c r="AO253" s="144"/>
      <c r="AP253" s="144"/>
      <c r="AQ253" s="144"/>
      <c r="AR253" s="145"/>
      <c r="AS253" s="146"/>
      <c r="AT253" s="147"/>
      <c r="AU253" s="144"/>
      <c r="AV253" s="144"/>
      <c r="AW253" s="144"/>
      <c r="AX253" s="144"/>
      <c r="AY253" s="148"/>
      <c r="BA253" s="110">
        <f t="shared" si="293"/>
        <v>8</v>
      </c>
      <c r="BB253" s="149"/>
      <c r="BC253" s="126" t="str">
        <f t="shared" si="283"/>
        <v>MAUTAS</v>
      </c>
      <c r="BD253" s="127">
        <f t="shared" si="294"/>
        <v>0</v>
      </c>
      <c r="BF253" s="113"/>
      <c r="BG253" s="151"/>
      <c r="BH253" s="151"/>
      <c r="BI253" s="151"/>
      <c r="BJ253" s="152"/>
      <c r="BL253" s="153"/>
      <c r="BM253" s="151"/>
      <c r="BN253" s="151"/>
      <c r="BO253" s="151"/>
      <c r="BP253" s="151"/>
      <c r="BQ253" s="154"/>
      <c r="BS253" s="110">
        <f t="shared" si="295"/>
        <v>0</v>
      </c>
      <c r="BT253" s="149"/>
      <c r="BU253" s="126" t="str">
        <f t="shared" si="284"/>
        <v>MAUTAS</v>
      </c>
      <c r="BV253" s="127">
        <f t="shared" si="296"/>
        <v>0</v>
      </c>
      <c r="BX253" s="119"/>
      <c r="BY253" s="156"/>
      <c r="BZ253" s="156"/>
      <c r="CA253" s="156"/>
      <c r="CB253" s="157"/>
      <c r="CD253" s="158"/>
      <c r="CE253" s="156"/>
      <c r="CF253" s="156"/>
      <c r="CG253" s="156"/>
      <c r="CH253" s="156"/>
      <c r="CI253" s="159"/>
      <c r="CK253" s="110">
        <f t="shared" si="297"/>
        <v>0</v>
      </c>
    </row>
    <row r="254" spans="1:89" x14ac:dyDescent="0.3">
      <c r="A254" s="126" t="str">
        <f t="shared" si="285"/>
        <v>MAUTES</v>
      </c>
      <c r="B254" s="127">
        <f t="shared" si="286"/>
        <v>280</v>
      </c>
      <c r="D254" s="95"/>
      <c r="E254" s="129"/>
      <c r="F254" s="129"/>
      <c r="G254" s="129"/>
      <c r="H254" s="130"/>
      <c r="I254" s="131"/>
      <c r="J254" s="132"/>
      <c r="K254" s="129"/>
      <c r="L254" s="129"/>
      <c r="M254" s="129"/>
      <c r="N254" s="129"/>
      <c r="O254" s="133"/>
      <c r="Q254" s="134">
        <f t="shared" si="287"/>
        <v>280</v>
      </c>
      <c r="S254" s="126" t="str">
        <f t="shared" si="288"/>
        <v>MAUTES</v>
      </c>
      <c r="T254" s="135">
        <f t="shared" si="289"/>
        <v>0</v>
      </c>
      <c r="V254" s="95"/>
      <c r="W254" s="137"/>
      <c r="X254" s="137"/>
      <c r="Y254" s="137"/>
      <c r="Z254" s="138"/>
      <c r="AB254" s="139"/>
      <c r="AC254" s="137"/>
      <c r="AD254" s="137"/>
      <c r="AE254" s="137"/>
      <c r="AF254" s="137"/>
      <c r="AG254" s="140"/>
      <c r="AI254" s="134">
        <f t="shared" si="290"/>
        <v>0</v>
      </c>
      <c r="AK254" s="141" t="str">
        <f t="shared" si="291"/>
        <v>YEGUA</v>
      </c>
      <c r="AL254" s="142">
        <f t="shared" si="292"/>
        <v>7</v>
      </c>
      <c r="AN254" s="95"/>
      <c r="AO254" s="144"/>
      <c r="AP254" s="144"/>
      <c r="AQ254" s="144"/>
      <c r="AR254" s="145"/>
      <c r="AS254" s="146"/>
      <c r="AT254" s="147"/>
      <c r="AU254" s="144"/>
      <c r="AV254" s="144"/>
      <c r="AW254" s="144"/>
      <c r="AX254" s="144"/>
      <c r="AY254" s="148"/>
      <c r="BA254" s="110">
        <f t="shared" si="293"/>
        <v>7</v>
      </c>
      <c r="BB254" s="149"/>
      <c r="BC254" s="126" t="str">
        <f t="shared" si="283"/>
        <v>MAUTES</v>
      </c>
      <c r="BD254" s="127">
        <f t="shared" si="294"/>
        <v>0</v>
      </c>
      <c r="BF254" s="113"/>
      <c r="BG254" s="151"/>
      <c r="BH254" s="151"/>
      <c r="BI254" s="151"/>
      <c r="BJ254" s="152"/>
      <c r="BL254" s="153"/>
      <c r="BM254" s="151"/>
      <c r="BN254" s="151"/>
      <c r="BO254" s="151"/>
      <c r="BP254" s="151"/>
      <c r="BQ254" s="154"/>
      <c r="BS254" s="110">
        <f t="shared" si="295"/>
        <v>0</v>
      </c>
      <c r="BT254" s="149"/>
      <c r="BU254" s="126" t="str">
        <f t="shared" si="284"/>
        <v>MAUTES</v>
      </c>
      <c r="BV254" s="127">
        <f t="shared" si="296"/>
        <v>0</v>
      </c>
      <c r="BX254" s="119"/>
      <c r="BY254" s="156"/>
      <c r="BZ254" s="156"/>
      <c r="CA254" s="156"/>
      <c r="CB254" s="157"/>
      <c r="CD254" s="158"/>
      <c r="CE254" s="156"/>
      <c r="CF254" s="156"/>
      <c r="CG254" s="156"/>
      <c r="CH254" s="156"/>
      <c r="CI254" s="159"/>
      <c r="CK254" s="110">
        <f t="shared" si="297"/>
        <v>0</v>
      </c>
    </row>
    <row r="255" spans="1:89" x14ac:dyDescent="0.3">
      <c r="A255" s="126">
        <f t="shared" si="285"/>
        <v>0</v>
      </c>
      <c r="B255" s="127">
        <f t="shared" si="286"/>
        <v>0</v>
      </c>
      <c r="D255" s="95"/>
      <c r="E255" s="129"/>
      <c r="F255" s="129"/>
      <c r="G255" s="129"/>
      <c r="H255" s="130"/>
      <c r="I255" s="131"/>
      <c r="J255" s="132"/>
      <c r="K255" s="129"/>
      <c r="L255" s="129"/>
      <c r="M255" s="129"/>
      <c r="N255" s="129"/>
      <c r="O255" s="133"/>
      <c r="Q255" s="134">
        <f t="shared" si="287"/>
        <v>0</v>
      </c>
      <c r="S255" s="126">
        <f t="shared" si="288"/>
        <v>0</v>
      </c>
      <c r="T255" s="135">
        <f t="shared" si="289"/>
        <v>0</v>
      </c>
      <c r="V255" s="95"/>
      <c r="W255" s="137"/>
      <c r="X255" s="137"/>
      <c r="Y255" s="137"/>
      <c r="Z255" s="138"/>
      <c r="AB255" s="139"/>
      <c r="AC255" s="137"/>
      <c r="AD255" s="137"/>
      <c r="AE255" s="137"/>
      <c r="AF255" s="137"/>
      <c r="AG255" s="140"/>
      <c r="AI255" s="134">
        <f t="shared" si="290"/>
        <v>0</v>
      </c>
      <c r="AK255" s="141">
        <f t="shared" si="291"/>
        <v>0</v>
      </c>
      <c r="AL255" s="142">
        <f t="shared" si="292"/>
        <v>0</v>
      </c>
      <c r="AN255" s="95"/>
      <c r="AO255" s="144"/>
      <c r="AP255" s="144"/>
      <c r="AQ255" s="144"/>
      <c r="AR255" s="145"/>
      <c r="AS255" s="146"/>
      <c r="AT255" s="147"/>
      <c r="AU255" s="144"/>
      <c r="AV255" s="144"/>
      <c r="AW255" s="144"/>
      <c r="AX255" s="144"/>
      <c r="AY255" s="148"/>
      <c r="BA255" s="110">
        <f t="shared" si="293"/>
        <v>0</v>
      </c>
      <c r="BB255" s="149"/>
      <c r="BC255" s="126">
        <f t="shared" si="283"/>
        <v>0</v>
      </c>
      <c r="BD255" s="127">
        <f t="shared" si="294"/>
        <v>0</v>
      </c>
      <c r="BF255" s="113"/>
      <c r="BG255" s="151"/>
      <c r="BH255" s="151"/>
      <c r="BI255" s="151"/>
      <c r="BJ255" s="152"/>
      <c r="BL255" s="153"/>
      <c r="BM255" s="151"/>
      <c r="BN255" s="151"/>
      <c r="BO255" s="151"/>
      <c r="BP255" s="151"/>
      <c r="BQ255" s="154"/>
      <c r="BS255" s="110">
        <f t="shared" si="295"/>
        <v>0</v>
      </c>
      <c r="BT255" s="149"/>
      <c r="BU255" s="126">
        <f t="shared" si="284"/>
        <v>0</v>
      </c>
      <c r="BV255" s="127">
        <f t="shared" si="296"/>
        <v>0</v>
      </c>
      <c r="BX255" s="119"/>
      <c r="BY255" s="156"/>
      <c r="BZ255" s="156"/>
      <c r="CA255" s="156"/>
      <c r="CB255" s="157"/>
      <c r="CD255" s="158"/>
      <c r="CE255" s="156"/>
      <c r="CF255" s="156"/>
      <c r="CG255" s="156"/>
      <c r="CH255" s="156"/>
      <c r="CI255" s="159"/>
      <c r="CK255" s="110">
        <f t="shared" si="297"/>
        <v>0</v>
      </c>
    </row>
    <row r="256" spans="1:89" x14ac:dyDescent="0.3">
      <c r="A256" s="126">
        <f t="shared" si="285"/>
        <v>0</v>
      </c>
      <c r="B256" s="127">
        <f t="shared" si="286"/>
        <v>0</v>
      </c>
      <c r="D256" s="95"/>
      <c r="E256" s="129"/>
      <c r="F256" s="129"/>
      <c r="G256" s="129"/>
      <c r="H256" s="130"/>
      <c r="I256" s="131"/>
      <c r="J256" s="132"/>
      <c r="K256" s="129"/>
      <c r="L256" s="129"/>
      <c r="M256" s="129"/>
      <c r="N256" s="129"/>
      <c r="O256" s="133"/>
      <c r="Q256" s="134">
        <f t="shared" si="287"/>
        <v>0</v>
      </c>
      <c r="S256" s="126">
        <f t="shared" si="288"/>
        <v>0</v>
      </c>
      <c r="T256" s="135">
        <f t="shared" si="289"/>
        <v>0</v>
      </c>
      <c r="V256" s="95"/>
      <c r="W256" s="137"/>
      <c r="X256" s="137"/>
      <c r="Y256" s="137"/>
      <c r="Z256" s="138"/>
      <c r="AB256" s="139"/>
      <c r="AC256" s="137"/>
      <c r="AD256" s="137"/>
      <c r="AE256" s="137"/>
      <c r="AF256" s="137"/>
      <c r="AG256" s="140"/>
      <c r="AI256" s="134">
        <f t="shared" si="290"/>
        <v>0</v>
      </c>
      <c r="AK256" s="141">
        <f t="shared" si="291"/>
        <v>0</v>
      </c>
      <c r="AL256" s="142">
        <f t="shared" si="292"/>
        <v>0</v>
      </c>
      <c r="AN256" s="95"/>
      <c r="AO256" s="144"/>
      <c r="AP256" s="144"/>
      <c r="AQ256" s="144"/>
      <c r="AR256" s="145"/>
      <c r="AS256" s="146"/>
      <c r="AT256" s="147"/>
      <c r="AU256" s="144"/>
      <c r="AV256" s="144"/>
      <c r="AW256" s="144"/>
      <c r="AX256" s="144"/>
      <c r="AY256" s="148"/>
      <c r="BA256" s="110">
        <f t="shared" si="293"/>
        <v>0</v>
      </c>
      <c r="BB256" s="149"/>
      <c r="BC256" s="126">
        <f t="shared" si="283"/>
        <v>0</v>
      </c>
      <c r="BD256" s="127">
        <f t="shared" si="294"/>
        <v>0</v>
      </c>
      <c r="BF256" s="113"/>
      <c r="BG256" s="151"/>
      <c r="BH256" s="151"/>
      <c r="BI256" s="151"/>
      <c r="BJ256" s="152"/>
      <c r="BL256" s="153"/>
      <c r="BM256" s="151"/>
      <c r="BN256" s="151"/>
      <c r="BO256" s="151"/>
      <c r="BP256" s="151"/>
      <c r="BQ256" s="154"/>
      <c r="BS256" s="110">
        <f t="shared" si="295"/>
        <v>0</v>
      </c>
      <c r="BT256" s="149"/>
      <c r="BU256" s="126">
        <f t="shared" si="284"/>
        <v>0</v>
      </c>
      <c r="BV256" s="127">
        <f t="shared" si="296"/>
        <v>0</v>
      </c>
      <c r="BX256" s="119"/>
      <c r="BY256" s="156"/>
      <c r="BZ256" s="156"/>
      <c r="CA256" s="156"/>
      <c r="CB256" s="157"/>
      <c r="CD256" s="158"/>
      <c r="CE256" s="156"/>
      <c r="CF256" s="156"/>
      <c r="CG256" s="156"/>
      <c r="CH256" s="156"/>
      <c r="CI256" s="159"/>
      <c r="CK256" s="110">
        <f t="shared" si="297"/>
        <v>0</v>
      </c>
    </row>
    <row r="257" spans="1:89" s="125" customFormat="1" x14ac:dyDescent="0.3">
      <c r="A257" s="93" t="s">
        <v>29</v>
      </c>
      <c r="B257" s="127"/>
      <c r="C257"/>
      <c r="D257" s="95"/>
      <c r="E257" s="160"/>
      <c r="F257" s="160"/>
      <c r="G257" s="160"/>
      <c r="H257" s="161"/>
      <c r="I257" s="131"/>
      <c r="J257" s="162"/>
      <c r="K257" s="163"/>
      <c r="L257" s="163"/>
      <c r="M257" s="163"/>
      <c r="N257" s="163"/>
      <c r="O257" s="164"/>
      <c r="P257"/>
      <c r="Q257" s="134"/>
      <c r="R257"/>
      <c r="S257" s="93" t="s">
        <v>29</v>
      </c>
      <c r="T257" s="135"/>
      <c r="U257"/>
      <c r="V257" s="95"/>
      <c r="W257" s="165"/>
      <c r="X257" s="165"/>
      <c r="Y257" s="165"/>
      <c r="Z257" s="166"/>
      <c r="AA257"/>
      <c r="AB257" s="167"/>
      <c r="AC257" s="168"/>
      <c r="AD257" s="168"/>
      <c r="AE257" s="168"/>
      <c r="AF257" s="168"/>
      <c r="AG257" s="169"/>
      <c r="AH257"/>
      <c r="AI257" s="101"/>
      <c r="AJ257"/>
      <c r="AK257" s="102" t="s">
        <v>30</v>
      </c>
      <c r="AL257" s="142"/>
      <c r="AM257" s="26"/>
      <c r="AN257" s="95"/>
      <c r="AO257" s="170"/>
      <c r="AP257" s="170"/>
      <c r="AQ257" s="170"/>
      <c r="AR257" s="171"/>
      <c r="AS257" s="107"/>
      <c r="AT257" s="172"/>
      <c r="AU257" s="170"/>
      <c r="AV257" s="170"/>
      <c r="AW257" s="170"/>
      <c r="AX257" s="170"/>
      <c r="AY257" s="173"/>
      <c r="AZ257" s="107"/>
      <c r="BA257" s="174"/>
      <c r="BB257" s="111"/>
      <c r="BC257" s="93" t="str">
        <f t="shared" si="283"/>
        <v>GAN. PRODUCCION</v>
      </c>
      <c r="BD257" s="127"/>
      <c r="BE257" s="26"/>
      <c r="BF257" s="113"/>
      <c r="BG257" s="114"/>
      <c r="BH257" s="114"/>
      <c r="BI257" s="114"/>
      <c r="BJ257" s="115"/>
      <c r="BK257" s="112"/>
      <c r="BL257" s="116"/>
      <c r="BM257" s="114"/>
      <c r="BN257" s="114"/>
      <c r="BO257" s="114"/>
      <c r="BP257" s="114"/>
      <c r="BQ257" s="117"/>
      <c r="BR257" s="26"/>
      <c r="BS257" s="118"/>
      <c r="BT257" s="111"/>
      <c r="BU257" s="93" t="str">
        <f t="shared" si="284"/>
        <v>GAN. PRODUCCION</v>
      </c>
      <c r="BV257" s="127"/>
      <c r="BW257" s="26"/>
      <c r="BX257" s="119"/>
      <c r="BY257" s="120"/>
      <c r="BZ257" s="120"/>
      <c r="CA257" s="120"/>
      <c r="CB257" s="121"/>
      <c r="CC257" s="112"/>
      <c r="CD257" s="122"/>
      <c r="CE257" s="120"/>
      <c r="CF257" s="120"/>
      <c r="CG257" s="120"/>
      <c r="CH257" s="120"/>
      <c r="CI257" s="123"/>
      <c r="CJ257" s="26"/>
      <c r="CK257" s="124"/>
    </row>
    <row r="258" spans="1:89" x14ac:dyDescent="0.3">
      <c r="A258" s="126" t="str">
        <f t="shared" ref="A258:A264" si="298">+A231</f>
        <v>VACAS EN PRODUCCION</v>
      </c>
      <c r="B258" s="127">
        <f t="shared" ref="B258:B264" si="299">+Q231</f>
        <v>0</v>
      </c>
      <c r="D258" s="95"/>
      <c r="E258" s="129"/>
      <c r="F258" s="129"/>
      <c r="G258" s="129"/>
      <c r="H258" s="130"/>
      <c r="I258" s="131"/>
      <c r="J258" s="132"/>
      <c r="K258" s="129"/>
      <c r="L258" s="129"/>
      <c r="M258" s="129"/>
      <c r="N258" s="129"/>
      <c r="O258" s="133"/>
      <c r="Q258" s="134">
        <f t="shared" ref="Q258:Q264" si="300">SUM(B258+D258+E258+F258+G258+H258-J258-K258-L258-M258-N258-O258)</f>
        <v>0</v>
      </c>
      <c r="S258" s="126" t="str">
        <f t="shared" ref="S258:S264" si="301">+S231</f>
        <v>VACAS EN PRODUCCION</v>
      </c>
      <c r="T258" s="135">
        <f t="shared" ref="T258:T264" si="302">+AI231</f>
        <v>156</v>
      </c>
      <c r="V258" s="95"/>
      <c r="W258" s="137"/>
      <c r="X258" s="137"/>
      <c r="Y258" s="137"/>
      <c r="Z258" s="138"/>
      <c r="AB258" s="139"/>
      <c r="AC258" s="137"/>
      <c r="AD258" s="137"/>
      <c r="AE258" s="137"/>
      <c r="AF258" s="137"/>
      <c r="AG258" s="140"/>
      <c r="AI258" s="134">
        <f t="shared" ref="AI258:AI264" si="303">SUM(T258+V258+W258+X258+Y258+Z258-AB258-AC258-AD258-AE258-AF258-AG258)</f>
        <v>156</v>
      </c>
      <c r="AK258" s="141" t="str">
        <f t="shared" ref="AK258:AK264" si="304">AK231</f>
        <v>POTRO HEMBRA</v>
      </c>
      <c r="AL258" s="142">
        <f t="shared" ref="AL258:AL264" si="305">+BA231</f>
        <v>1</v>
      </c>
      <c r="AN258" s="95"/>
      <c r="AO258" s="144"/>
      <c r="AP258" s="144"/>
      <c r="AQ258" s="144"/>
      <c r="AR258" s="145"/>
      <c r="AS258" s="146"/>
      <c r="AT258" s="147"/>
      <c r="AU258" s="144"/>
      <c r="AV258" s="144"/>
      <c r="AW258" s="144"/>
      <c r="AX258" s="144"/>
      <c r="AY258" s="148"/>
      <c r="BA258" s="110">
        <f t="shared" ref="BA258:BA264" si="306">SUM(AL258+AN258+AO258+AP258+AQ258+AR258-AT258-AU258-AV258-AW258-AX258-AY258)</f>
        <v>1</v>
      </c>
      <c r="BB258" s="149"/>
      <c r="BC258" s="126" t="str">
        <f t="shared" si="283"/>
        <v>VACAS EN PRODUCCION</v>
      </c>
      <c r="BD258" s="127">
        <f t="shared" ref="BD258:BD264" si="307">+BS231</f>
        <v>0</v>
      </c>
      <c r="BF258" s="113"/>
      <c r="BG258" s="151"/>
      <c r="BH258" s="151"/>
      <c r="BI258" s="151"/>
      <c r="BJ258" s="152"/>
      <c r="BL258" s="153"/>
      <c r="BM258" s="151"/>
      <c r="BN258" s="151"/>
      <c r="BO258" s="151"/>
      <c r="BP258" s="151"/>
      <c r="BQ258" s="154"/>
      <c r="BS258" s="110">
        <f t="shared" ref="BS258:BS264" si="308">SUM(BD258+BF258+BG258+BH258+BI258+BJ258-BL258-BM258-BN258-BO258-BP258-BQ258)</f>
        <v>0</v>
      </c>
      <c r="BT258" s="149"/>
      <c r="BU258" s="126" t="str">
        <f t="shared" si="284"/>
        <v>VACAS EN PRODUCCION</v>
      </c>
      <c r="BV258" s="127">
        <f>+CK231</f>
        <v>0</v>
      </c>
      <c r="BX258" s="119"/>
      <c r="BY258" s="156"/>
      <c r="BZ258" s="156"/>
      <c r="CA258" s="156"/>
      <c r="CB258" s="157"/>
      <c r="CD258" s="158"/>
      <c r="CE258" s="156"/>
      <c r="CF258" s="156"/>
      <c r="CG258" s="156"/>
      <c r="CH258" s="156"/>
      <c r="CI258" s="159"/>
      <c r="CK258" s="110">
        <f t="shared" ref="CK258:CK264" si="309">SUM(BV258+BX258+BY258+BZ258+CA258+CB258-CD258-CE258-CF258-CG258-CH258-CI258)</f>
        <v>0</v>
      </c>
    </row>
    <row r="259" spans="1:89" x14ac:dyDescent="0.3">
      <c r="A259" s="126" t="str">
        <f t="shared" si="298"/>
        <v>VACAS PREÑADAS</v>
      </c>
      <c r="B259" s="127">
        <f t="shared" si="299"/>
        <v>0</v>
      </c>
      <c r="D259" s="95"/>
      <c r="E259" s="129"/>
      <c r="F259" s="129"/>
      <c r="G259" s="129"/>
      <c r="H259" s="130"/>
      <c r="I259" s="131"/>
      <c r="J259" s="132"/>
      <c r="K259" s="129"/>
      <c r="L259" s="129"/>
      <c r="M259" s="129"/>
      <c r="N259" s="129"/>
      <c r="O259" s="133"/>
      <c r="Q259" s="134">
        <f t="shared" si="300"/>
        <v>0</v>
      </c>
      <c r="S259" s="126" t="str">
        <f t="shared" si="301"/>
        <v>VACAS PREÑADAS</v>
      </c>
      <c r="T259" s="135">
        <f t="shared" si="302"/>
        <v>14</v>
      </c>
      <c r="V259" s="95"/>
      <c r="W259" s="137"/>
      <c r="X259" s="137"/>
      <c r="Y259" s="137"/>
      <c r="Z259" s="138"/>
      <c r="AB259" s="139"/>
      <c r="AC259" s="137"/>
      <c r="AD259" s="137"/>
      <c r="AE259" s="137"/>
      <c r="AF259" s="137"/>
      <c r="AG259" s="140"/>
      <c r="AI259" s="134">
        <f t="shared" si="303"/>
        <v>14</v>
      </c>
      <c r="AK259" s="141" t="str">
        <f t="shared" si="304"/>
        <v>POTRO MACHO</v>
      </c>
      <c r="AL259" s="142">
        <f t="shared" si="305"/>
        <v>0</v>
      </c>
      <c r="AN259" s="95"/>
      <c r="AO259" s="144"/>
      <c r="AP259" s="144"/>
      <c r="AQ259" s="144"/>
      <c r="AR259" s="145"/>
      <c r="AS259" s="146"/>
      <c r="AT259" s="147"/>
      <c r="AU259" s="144"/>
      <c r="AV259" s="144"/>
      <c r="AW259" s="144"/>
      <c r="AX259" s="144"/>
      <c r="AY259" s="148"/>
      <c r="BA259" s="110">
        <f t="shared" si="306"/>
        <v>0</v>
      </c>
      <c r="BB259" s="149"/>
      <c r="BC259" s="126" t="str">
        <f t="shared" si="283"/>
        <v>VACAS PREÑADAS</v>
      </c>
      <c r="BD259" s="127">
        <f t="shared" si="307"/>
        <v>0</v>
      </c>
      <c r="BF259" s="113"/>
      <c r="BG259" s="151"/>
      <c r="BH259" s="151"/>
      <c r="BI259" s="151"/>
      <c r="BJ259" s="152"/>
      <c r="BL259" s="153"/>
      <c r="BM259" s="151"/>
      <c r="BN259" s="151"/>
      <c r="BO259" s="151"/>
      <c r="BP259" s="151"/>
      <c r="BQ259" s="154"/>
      <c r="BS259" s="110">
        <f t="shared" si="308"/>
        <v>0</v>
      </c>
      <c r="BT259" s="149"/>
      <c r="BU259" s="126" t="str">
        <f t="shared" si="284"/>
        <v>VACAS PREÑADAS</v>
      </c>
      <c r="BV259" s="127">
        <f t="shared" ref="BV259:BV264" si="310">+CK232</f>
        <v>0</v>
      </c>
      <c r="BX259" s="119"/>
      <c r="BY259" s="156"/>
      <c r="BZ259" s="156"/>
      <c r="CA259" s="156"/>
      <c r="CB259" s="157"/>
      <c r="CD259" s="158"/>
      <c r="CE259" s="156"/>
      <c r="CF259" s="156"/>
      <c r="CG259" s="156"/>
      <c r="CH259" s="156"/>
      <c r="CI259" s="159"/>
      <c r="CK259" s="110">
        <f t="shared" si="309"/>
        <v>0</v>
      </c>
    </row>
    <row r="260" spans="1:89" x14ac:dyDescent="0.3">
      <c r="A260" s="126" t="str">
        <f t="shared" si="298"/>
        <v>VACAS VACIAS</v>
      </c>
      <c r="B260" s="127">
        <f t="shared" si="299"/>
        <v>2</v>
      </c>
      <c r="D260" s="95"/>
      <c r="E260" s="129"/>
      <c r="F260" s="129"/>
      <c r="G260" s="129"/>
      <c r="H260" s="130"/>
      <c r="I260" s="131"/>
      <c r="J260" s="132"/>
      <c r="K260" s="129"/>
      <c r="L260" s="129"/>
      <c r="M260" s="129"/>
      <c r="N260" s="129"/>
      <c r="O260" s="133"/>
      <c r="Q260" s="134">
        <f t="shared" si="300"/>
        <v>2</v>
      </c>
      <c r="S260" s="126" t="str">
        <f t="shared" si="301"/>
        <v>VACAS VACIAS</v>
      </c>
      <c r="T260" s="135">
        <f t="shared" si="302"/>
        <v>3</v>
      </c>
      <c r="V260" s="95"/>
      <c r="W260" s="137"/>
      <c r="X260" s="137"/>
      <c r="Y260" s="137"/>
      <c r="Z260" s="138"/>
      <c r="AB260" s="139"/>
      <c r="AC260" s="137"/>
      <c r="AD260" s="137"/>
      <c r="AE260" s="137"/>
      <c r="AF260" s="137"/>
      <c r="AG260" s="140"/>
      <c r="AI260" s="134">
        <f t="shared" si="303"/>
        <v>3</v>
      </c>
      <c r="AK260" s="141" t="str">
        <f t="shared" si="304"/>
        <v>CABALLO</v>
      </c>
      <c r="AL260" s="142">
        <f t="shared" si="305"/>
        <v>1</v>
      </c>
      <c r="AN260" s="95"/>
      <c r="AO260" s="144"/>
      <c r="AP260" s="144"/>
      <c r="AQ260" s="144"/>
      <c r="AR260" s="145"/>
      <c r="AS260" s="146"/>
      <c r="AT260" s="147"/>
      <c r="AU260" s="144"/>
      <c r="AV260" s="144"/>
      <c r="AW260" s="144"/>
      <c r="AX260" s="144"/>
      <c r="AY260" s="148"/>
      <c r="BA260" s="110">
        <f t="shared" si="306"/>
        <v>1</v>
      </c>
      <c r="BB260" s="149"/>
      <c r="BC260" s="126" t="str">
        <f t="shared" si="283"/>
        <v>VACAS VACIAS</v>
      </c>
      <c r="BD260" s="127">
        <f t="shared" si="307"/>
        <v>0</v>
      </c>
      <c r="BF260" s="113"/>
      <c r="BG260" s="151"/>
      <c r="BH260" s="151"/>
      <c r="BI260" s="151"/>
      <c r="BJ260" s="152"/>
      <c r="BL260" s="153"/>
      <c r="BM260" s="151"/>
      <c r="BN260" s="151"/>
      <c r="BO260" s="151"/>
      <c r="BP260" s="151"/>
      <c r="BQ260" s="154"/>
      <c r="BS260" s="110">
        <f t="shared" si="308"/>
        <v>0</v>
      </c>
      <c r="BT260" s="149"/>
      <c r="BU260" s="126" t="str">
        <f t="shared" si="284"/>
        <v>VACAS VACIAS</v>
      </c>
      <c r="BV260" s="127">
        <f t="shared" si="310"/>
        <v>0</v>
      </c>
      <c r="BX260" s="119"/>
      <c r="BY260" s="156"/>
      <c r="BZ260" s="156"/>
      <c r="CA260" s="156"/>
      <c r="CB260" s="157"/>
      <c r="CD260" s="158"/>
      <c r="CE260" s="156"/>
      <c r="CF260" s="156"/>
      <c r="CG260" s="156"/>
      <c r="CH260" s="156"/>
      <c r="CI260" s="159"/>
      <c r="CK260" s="110">
        <f t="shared" si="309"/>
        <v>0</v>
      </c>
    </row>
    <row r="261" spans="1:89" x14ac:dyDescent="0.3">
      <c r="A261" s="126" t="str">
        <f t="shared" si="298"/>
        <v>NOVILLAS VACIAS</v>
      </c>
      <c r="B261" s="127">
        <f t="shared" si="299"/>
        <v>1</v>
      </c>
      <c r="D261" s="95"/>
      <c r="E261" s="129"/>
      <c r="F261" s="129"/>
      <c r="G261" s="129"/>
      <c r="H261" s="130"/>
      <c r="I261" s="131"/>
      <c r="J261" s="132"/>
      <c r="K261" s="129"/>
      <c r="L261" s="129"/>
      <c r="M261" s="129"/>
      <c r="N261" s="129"/>
      <c r="O261" s="133"/>
      <c r="Q261" s="134">
        <f t="shared" si="300"/>
        <v>1</v>
      </c>
      <c r="S261" s="126" t="str">
        <f t="shared" si="301"/>
        <v>NOVILLAS VACIAS</v>
      </c>
      <c r="T261" s="135">
        <f t="shared" si="302"/>
        <v>0</v>
      </c>
      <c r="V261" s="95"/>
      <c r="W261" s="137"/>
      <c r="X261" s="137"/>
      <c r="Y261" s="137"/>
      <c r="Z261" s="138"/>
      <c r="AB261" s="139"/>
      <c r="AC261" s="137"/>
      <c r="AD261" s="137"/>
      <c r="AE261" s="137"/>
      <c r="AF261" s="137"/>
      <c r="AG261" s="140"/>
      <c r="AI261" s="134">
        <f t="shared" si="303"/>
        <v>0</v>
      </c>
      <c r="AK261" s="141" t="str">
        <f t="shared" si="304"/>
        <v>YEGUA</v>
      </c>
      <c r="AL261" s="142">
        <f t="shared" si="305"/>
        <v>1</v>
      </c>
      <c r="AN261" s="95"/>
      <c r="AO261" s="144"/>
      <c r="AP261" s="144"/>
      <c r="AQ261" s="144"/>
      <c r="AR261" s="145"/>
      <c r="AS261" s="146"/>
      <c r="AT261" s="147"/>
      <c r="AU261" s="144"/>
      <c r="AV261" s="144"/>
      <c r="AW261" s="144"/>
      <c r="AX261" s="144"/>
      <c r="AY261" s="148"/>
      <c r="BA261" s="110">
        <f t="shared" si="306"/>
        <v>1</v>
      </c>
      <c r="BB261" s="149"/>
      <c r="BC261" s="126" t="str">
        <f t="shared" si="283"/>
        <v>NOVILLAS VACIAS</v>
      </c>
      <c r="BD261" s="127">
        <f t="shared" si="307"/>
        <v>0</v>
      </c>
      <c r="BF261" s="113"/>
      <c r="BG261" s="151"/>
      <c r="BH261" s="151"/>
      <c r="BI261" s="151"/>
      <c r="BJ261" s="152"/>
      <c r="BL261" s="153"/>
      <c r="BM261" s="151"/>
      <c r="BN261" s="151"/>
      <c r="BO261" s="151"/>
      <c r="BP261" s="151"/>
      <c r="BQ261" s="154"/>
      <c r="BS261" s="110">
        <f t="shared" si="308"/>
        <v>0</v>
      </c>
      <c r="BT261" s="149"/>
      <c r="BU261" s="126" t="str">
        <f t="shared" si="284"/>
        <v>NOVILLAS VACIAS</v>
      </c>
      <c r="BV261" s="127">
        <f t="shared" si="310"/>
        <v>0</v>
      </c>
      <c r="BX261" s="119"/>
      <c r="BY261" s="156"/>
      <c r="BZ261" s="156"/>
      <c r="CA261" s="156"/>
      <c r="CB261" s="157"/>
      <c r="CD261" s="158"/>
      <c r="CE261" s="156"/>
      <c r="CF261" s="156"/>
      <c r="CG261" s="156"/>
      <c r="CH261" s="156"/>
      <c r="CI261" s="159"/>
      <c r="CK261" s="110">
        <f t="shared" si="309"/>
        <v>0</v>
      </c>
    </row>
    <row r="262" spans="1:89" x14ac:dyDescent="0.3">
      <c r="A262" s="126" t="str">
        <f t="shared" si="298"/>
        <v xml:space="preserve">NOVILLAS PREÑADAS </v>
      </c>
      <c r="B262" s="127">
        <f t="shared" si="299"/>
        <v>0</v>
      </c>
      <c r="D262" s="95"/>
      <c r="E262" s="129"/>
      <c r="F262" s="129"/>
      <c r="G262" s="129"/>
      <c r="H262" s="130"/>
      <c r="I262" s="131"/>
      <c r="J262" s="132"/>
      <c r="K262" s="129"/>
      <c r="L262" s="129"/>
      <c r="M262" s="129"/>
      <c r="N262" s="129"/>
      <c r="O262" s="133"/>
      <c r="Q262" s="134">
        <f t="shared" si="300"/>
        <v>0</v>
      </c>
      <c r="S262" s="126" t="str">
        <f t="shared" si="301"/>
        <v xml:space="preserve">NOVILLAS PREÑADAS </v>
      </c>
      <c r="T262" s="135">
        <f t="shared" si="302"/>
        <v>6</v>
      </c>
      <c r="V262" s="95"/>
      <c r="W262" s="137"/>
      <c r="X262" s="137"/>
      <c r="Y262" s="137"/>
      <c r="Z262" s="138"/>
      <c r="AB262" s="139"/>
      <c r="AC262" s="137"/>
      <c r="AD262" s="137"/>
      <c r="AE262" s="137"/>
      <c r="AF262" s="137"/>
      <c r="AG262" s="140"/>
      <c r="AI262" s="134">
        <f t="shared" si="303"/>
        <v>6</v>
      </c>
      <c r="AK262" s="141">
        <f t="shared" si="304"/>
        <v>0</v>
      </c>
      <c r="AL262" s="142">
        <f t="shared" si="305"/>
        <v>0</v>
      </c>
      <c r="AN262" s="95"/>
      <c r="AO262" s="144"/>
      <c r="AP262" s="144"/>
      <c r="AQ262" s="144"/>
      <c r="AR262" s="145"/>
      <c r="AS262" s="146"/>
      <c r="AT262" s="147"/>
      <c r="AU262" s="144"/>
      <c r="AV262" s="144"/>
      <c r="AW262" s="144"/>
      <c r="AX262" s="144"/>
      <c r="AY262" s="148"/>
      <c r="BA262" s="110">
        <f t="shared" si="306"/>
        <v>0</v>
      </c>
      <c r="BB262" s="149"/>
      <c r="BC262" s="126" t="str">
        <f t="shared" si="283"/>
        <v xml:space="preserve">NOVILLAS PREÑADAS </v>
      </c>
      <c r="BD262" s="127">
        <f t="shared" si="307"/>
        <v>0</v>
      </c>
      <c r="BF262" s="113"/>
      <c r="BG262" s="151"/>
      <c r="BH262" s="151"/>
      <c r="BI262" s="151"/>
      <c r="BJ262" s="152"/>
      <c r="BL262" s="153"/>
      <c r="BM262" s="151"/>
      <c r="BN262" s="151"/>
      <c r="BO262" s="151"/>
      <c r="BP262" s="151"/>
      <c r="BQ262" s="154"/>
      <c r="BS262" s="110">
        <f t="shared" si="308"/>
        <v>0</v>
      </c>
      <c r="BT262" s="149"/>
      <c r="BU262" s="126" t="str">
        <f t="shared" si="284"/>
        <v xml:space="preserve">NOVILLAS PREÑADAS </v>
      </c>
      <c r="BV262" s="127">
        <f t="shared" si="310"/>
        <v>0</v>
      </c>
      <c r="BX262" s="119"/>
      <c r="BY262" s="156"/>
      <c r="BZ262" s="156"/>
      <c r="CA262" s="156"/>
      <c r="CB262" s="157"/>
      <c r="CD262" s="158"/>
      <c r="CE262" s="156"/>
      <c r="CF262" s="156"/>
      <c r="CG262" s="156"/>
      <c r="CH262" s="156"/>
      <c r="CI262" s="159"/>
      <c r="CK262" s="110">
        <f t="shared" si="309"/>
        <v>0</v>
      </c>
    </row>
    <row r="263" spans="1:89" x14ac:dyDescent="0.3">
      <c r="A263" s="126" t="str">
        <f t="shared" si="298"/>
        <v>TOROS</v>
      </c>
      <c r="B263" s="127">
        <f t="shared" si="299"/>
        <v>2</v>
      </c>
      <c r="D263" s="95"/>
      <c r="E263" s="129"/>
      <c r="F263" s="129"/>
      <c r="G263" s="129"/>
      <c r="H263" s="130"/>
      <c r="I263" s="131"/>
      <c r="J263" s="132"/>
      <c r="K263" s="129"/>
      <c r="L263" s="129"/>
      <c r="M263" s="129"/>
      <c r="N263" s="129"/>
      <c r="O263" s="133"/>
      <c r="Q263" s="134">
        <f t="shared" si="300"/>
        <v>2</v>
      </c>
      <c r="S263" s="126" t="str">
        <f t="shared" si="301"/>
        <v>TOROS</v>
      </c>
      <c r="T263" s="135">
        <f t="shared" si="302"/>
        <v>16</v>
      </c>
      <c r="V263" s="95"/>
      <c r="W263" s="137"/>
      <c r="X263" s="137"/>
      <c r="Y263" s="137"/>
      <c r="Z263" s="138"/>
      <c r="AB263" s="139"/>
      <c r="AC263" s="137"/>
      <c r="AD263" s="137"/>
      <c r="AE263" s="137"/>
      <c r="AF263" s="137"/>
      <c r="AG263" s="140"/>
      <c r="AI263" s="134">
        <f t="shared" si="303"/>
        <v>16</v>
      </c>
      <c r="AK263" s="141">
        <f t="shared" si="304"/>
        <v>0</v>
      </c>
      <c r="AL263" s="142">
        <f t="shared" si="305"/>
        <v>0</v>
      </c>
      <c r="AN263" s="95"/>
      <c r="AO263" s="144"/>
      <c r="AP263" s="144"/>
      <c r="AQ263" s="144"/>
      <c r="AR263" s="145"/>
      <c r="AS263" s="146"/>
      <c r="AT263" s="147"/>
      <c r="AU263" s="144"/>
      <c r="AV263" s="144"/>
      <c r="AW263" s="144"/>
      <c r="AX263" s="144"/>
      <c r="AY263" s="148"/>
      <c r="BA263" s="110">
        <f t="shared" si="306"/>
        <v>0</v>
      </c>
      <c r="BB263" s="149"/>
      <c r="BC263" s="126" t="str">
        <f t="shared" si="283"/>
        <v>TOROS</v>
      </c>
      <c r="BD263" s="127">
        <f t="shared" si="307"/>
        <v>0</v>
      </c>
      <c r="BF263" s="113"/>
      <c r="BG263" s="151"/>
      <c r="BH263" s="151"/>
      <c r="BI263" s="151"/>
      <c r="BJ263" s="152"/>
      <c r="BL263" s="153"/>
      <c r="BM263" s="151"/>
      <c r="BN263" s="151"/>
      <c r="BO263" s="151"/>
      <c r="BP263" s="151"/>
      <c r="BQ263" s="154"/>
      <c r="BS263" s="110">
        <f t="shared" si="308"/>
        <v>0</v>
      </c>
      <c r="BT263" s="149"/>
      <c r="BU263" s="126" t="str">
        <f t="shared" si="284"/>
        <v>TOROS</v>
      </c>
      <c r="BV263" s="127">
        <f t="shared" si="310"/>
        <v>2</v>
      </c>
      <c r="BX263" s="119"/>
      <c r="BY263" s="156"/>
      <c r="BZ263" s="156"/>
      <c r="CA263" s="156"/>
      <c r="CB263" s="157"/>
      <c r="CD263" s="158"/>
      <c r="CE263" s="156"/>
      <c r="CF263" s="156"/>
      <c r="CG263" s="156"/>
      <c r="CH263" s="156"/>
      <c r="CI263" s="159"/>
      <c r="CK263" s="110">
        <f t="shared" si="309"/>
        <v>2</v>
      </c>
    </row>
    <row r="264" spans="1:89" x14ac:dyDescent="0.3">
      <c r="A264" s="126">
        <f t="shared" si="298"/>
        <v>0</v>
      </c>
      <c r="B264" s="127">
        <f t="shared" si="299"/>
        <v>0</v>
      </c>
      <c r="D264" s="95"/>
      <c r="E264" s="129"/>
      <c r="F264" s="129"/>
      <c r="G264" s="129"/>
      <c r="H264" s="130"/>
      <c r="I264" s="131"/>
      <c r="J264" s="132"/>
      <c r="K264" s="129"/>
      <c r="L264" s="129"/>
      <c r="M264" s="129"/>
      <c r="N264" s="129"/>
      <c r="O264" s="133"/>
      <c r="Q264" s="134">
        <f t="shared" si="300"/>
        <v>0</v>
      </c>
      <c r="S264" s="126">
        <f t="shared" si="301"/>
        <v>0</v>
      </c>
      <c r="T264" s="135">
        <f t="shared" si="302"/>
        <v>0</v>
      </c>
      <c r="V264" s="95"/>
      <c r="W264" s="137"/>
      <c r="X264" s="137"/>
      <c r="Y264" s="137"/>
      <c r="Z264" s="138"/>
      <c r="AB264" s="139"/>
      <c r="AC264" s="137"/>
      <c r="AD264" s="137"/>
      <c r="AE264" s="137"/>
      <c r="AF264" s="137"/>
      <c r="AG264" s="140"/>
      <c r="AI264" s="134">
        <f t="shared" si="303"/>
        <v>0</v>
      </c>
      <c r="AK264" s="141">
        <f t="shared" si="304"/>
        <v>0</v>
      </c>
      <c r="AL264" s="142">
        <f t="shared" si="305"/>
        <v>0</v>
      </c>
      <c r="AN264" s="95"/>
      <c r="AO264" s="144"/>
      <c r="AP264" s="144"/>
      <c r="AQ264" s="144"/>
      <c r="AR264" s="145"/>
      <c r="AS264" s="146"/>
      <c r="AT264" s="147"/>
      <c r="AU264" s="144"/>
      <c r="AV264" s="144"/>
      <c r="AW264" s="144"/>
      <c r="AX264" s="144"/>
      <c r="AY264" s="148"/>
      <c r="BA264" s="110">
        <f t="shared" si="306"/>
        <v>0</v>
      </c>
      <c r="BB264" s="149"/>
      <c r="BC264" s="126">
        <f t="shared" si="283"/>
        <v>0</v>
      </c>
      <c r="BD264" s="127">
        <f t="shared" si="307"/>
        <v>0</v>
      </c>
      <c r="BF264" s="113"/>
      <c r="BG264" s="151"/>
      <c r="BH264" s="151"/>
      <c r="BI264" s="151"/>
      <c r="BJ264" s="152"/>
      <c r="BL264" s="153"/>
      <c r="BM264" s="151"/>
      <c r="BN264" s="151"/>
      <c r="BO264" s="151"/>
      <c r="BP264" s="151"/>
      <c r="BQ264" s="154"/>
      <c r="BS264" s="110">
        <f t="shared" si="308"/>
        <v>0</v>
      </c>
      <c r="BT264" s="149"/>
      <c r="BU264" s="126">
        <f t="shared" si="284"/>
        <v>0</v>
      </c>
      <c r="BV264" s="127">
        <f t="shared" si="310"/>
        <v>0</v>
      </c>
      <c r="BX264" s="119"/>
      <c r="BY264" s="156"/>
      <c r="BZ264" s="156"/>
      <c r="CA264" s="156"/>
      <c r="CB264" s="157"/>
      <c r="CD264" s="158"/>
      <c r="CE264" s="156"/>
      <c r="CF264" s="156"/>
      <c r="CG264" s="156"/>
      <c r="CH264" s="156"/>
      <c r="CI264" s="159"/>
      <c r="CK264" s="110">
        <f t="shared" si="309"/>
        <v>0</v>
      </c>
    </row>
    <row r="265" spans="1:89" s="125" customFormat="1" x14ac:dyDescent="0.3">
      <c r="A265" s="93" t="s">
        <v>37</v>
      </c>
      <c r="B265" s="127"/>
      <c r="C265"/>
      <c r="D265" s="95"/>
      <c r="E265" s="160"/>
      <c r="F265" s="160"/>
      <c r="G265" s="160"/>
      <c r="H265" s="161"/>
      <c r="I265" s="131"/>
      <c r="J265" s="175"/>
      <c r="K265" s="160"/>
      <c r="L265" s="160"/>
      <c r="M265" s="160"/>
      <c r="N265" s="160"/>
      <c r="O265" s="176"/>
      <c r="P265"/>
      <c r="Q265" s="134"/>
      <c r="R265"/>
      <c r="S265" s="93" t="s">
        <v>37</v>
      </c>
      <c r="T265" s="135"/>
      <c r="U265"/>
      <c r="V265" s="95"/>
      <c r="W265" s="165"/>
      <c r="X265" s="165"/>
      <c r="Y265" s="165"/>
      <c r="Z265" s="166"/>
      <c r="AA265"/>
      <c r="AB265" s="177"/>
      <c r="AC265" s="165"/>
      <c r="AD265" s="165"/>
      <c r="AE265" s="165"/>
      <c r="AF265" s="165"/>
      <c r="AG265" s="178"/>
      <c r="AH265"/>
      <c r="AI265" s="101"/>
      <c r="AJ265"/>
      <c r="AK265" s="102"/>
      <c r="AL265" s="142"/>
      <c r="AM265" s="26"/>
      <c r="AN265" s="95"/>
      <c r="AO265" s="170"/>
      <c r="AP265" s="170"/>
      <c r="AQ265" s="170"/>
      <c r="AR265" s="171"/>
      <c r="AS265" s="107"/>
      <c r="AT265" s="172"/>
      <c r="AU265" s="170"/>
      <c r="AV265" s="170"/>
      <c r="AW265" s="170"/>
      <c r="AX265" s="170"/>
      <c r="AY265" s="173"/>
      <c r="AZ265" s="107"/>
      <c r="BA265" s="174"/>
      <c r="BB265" s="111"/>
      <c r="BC265" s="93" t="str">
        <f>BC238</f>
        <v>GAN. CEBA</v>
      </c>
      <c r="BD265" s="127"/>
      <c r="BE265" s="26"/>
      <c r="BF265" s="113"/>
      <c r="BG265" s="114"/>
      <c r="BH265" s="114"/>
      <c r="BI265" s="114"/>
      <c r="BJ265" s="115"/>
      <c r="BK265" s="112"/>
      <c r="BL265" s="116"/>
      <c r="BM265" s="114"/>
      <c r="BN265" s="114"/>
      <c r="BO265" s="114"/>
      <c r="BP265" s="114"/>
      <c r="BQ265" s="117"/>
      <c r="BR265" s="26"/>
      <c r="BS265" s="118"/>
      <c r="BT265" s="111"/>
      <c r="BU265" s="93" t="str">
        <f>BU238</f>
        <v>GAN. CEBA</v>
      </c>
      <c r="BV265" s="127"/>
      <c r="BW265" s="26"/>
      <c r="BX265" s="119"/>
      <c r="BY265" s="120"/>
      <c r="BZ265" s="120"/>
      <c r="CA265" s="120"/>
      <c r="CB265" s="121"/>
      <c r="CC265" s="112"/>
      <c r="CD265" s="122"/>
      <c r="CE265" s="120"/>
      <c r="CF265" s="120"/>
      <c r="CG265" s="120"/>
      <c r="CH265" s="120"/>
      <c r="CI265" s="123"/>
      <c r="CJ265" s="26"/>
      <c r="CK265" s="124"/>
    </row>
    <row r="266" spans="1:89" x14ac:dyDescent="0.3">
      <c r="A266" s="126" t="str">
        <f>+A239</f>
        <v>NOVILLOS</v>
      </c>
      <c r="B266" s="127">
        <f>+Q239</f>
        <v>45</v>
      </c>
      <c r="D266" s="95"/>
      <c r="E266" s="129"/>
      <c r="F266" s="129"/>
      <c r="G266" s="129"/>
      <c r="H266" s="130"/>
      <c r="I266" s="131"/>
      <c r="J266" s="132"/>
      <c r="K266" s="129"/>
      <c r="L266" s="129"/>
      <c r="M266" s="129"/>
      <c r="N266" s="129"/>
      <c r="O266" s="133"/>
      <c r="Q266" s="134">
        <f>SUM(B266+D266+E266+F266+G266+H266-J266-K266-L266-M266-N266-O266)</f>
        <v>45</v>
      </c>
      <c r="S266" s="126" t="str">
        <f>+S239</f>
        <v>NOVILLOS</v>
      </c>
      <c r="T266" s="135">
        <f>+AI239</f>
        <v>0</v>
      </c>
      <c r="V266" s="95"/>
      <c r="W266" s="137"/>
      <c r="X266" s="137"/>
      <c r="Y266" s="137"/>
      <c r="Z266" s="138"/>
      <c r="AB266" s="139"/>
      <c r="AC266" s="137"/>
      <c r="AD266" s="137"/>
      <c r="AE266" s="137"/>
      <c r="AF266" s="137"/>
      <c r="AG266" s="140"/>
      <c r="AI266" s="134">
        <f>SUM(T266+V266+W266+X266+Y266+Z266-AB266-AC266-AD266-AE266-AF266-AG266)</f>
        <v>0</v>
      </c>
      <c r="AK266" s="179">
        <f>AK239</f>
        <v>0</v>
      </c>
      <c r="AL266" s="142">
        <f>+BA239</f>
        <v>0</v>
      </c>
      <c r="AN266" s="95"/>
      <c r="AO266" s="144"/>
      <c r="AP266" s="144"/>
      <c r="AQ266" s="144"/>
      <c r="AR266" s="145"/>
      <c r="AS266" s="146"/>
      <c r="AT266" s="147"/>
      <c r="AU266" s="144"/>
      <c r="AV266" s="144"/>
      <c r="AW266" s="144"/>
      <c r="AX266" s="144"/>
      <c r="AY266" s="148"/>
      <c r="BA266" s="110">
        <f>SUM(AL266+AN266+AO266+AP266+AQ266+AR266-AT266-AU266-AV266-AW266-AX266-AY266)</f>
        <v>0</v>
      </c>
      <c r="BB266" s="149"/>
      <c r="BC266" s="126" t="str">
        <f t="shared" si="283"/>
        <v>NOVILLOS</v>
      </c>
      <c r="BD266" s="127">
        <f>+BS239</f>
        <v>275</v>
      </c>
      <c r="BF266" s="113"/>
      <c r="BG266" s="151"/>
      <c r="BH266" s="151"/>
      <c r="BI266" s="151"/>
      <c r="BJ266" s="152"/>
      <c r="BL266" s="153"/>
      <c r="BM266" s="151"/>
      <c r="BN266" s="151"/>
      <c r="BO266" s="151"/>
      <c r="BP266" s="151"/>
      <c r="BQ266" s="154"/>
      <c r="BS266" s="110">
        <f>SUM(BD266+BF266+BG266+BH266+BI266+BJ266-BL266-BM266-BN266-BO266-BP266-BQ266)</f>
        <v>275</v>
      </c>
      <c r="BT266" s="149"/>
      <c r="BU266" s="126" t="str">
        <f t="shared" si="284"/>
        <v>NOVILLOS</v>
      </c>
      <c r="BV266" s="127">
        <f>+CK239</f>
        <v>176</v>
      </c>
      <c r="BX266" s="119"/>
      <c r="BY266" s="156"/>
      <c r="BZ266" s="156"/>
      <c r="CA266" s="156"/>
      <c r="CB266" s="157"/>
      <c r="CD266" s="158"/>
      <c r="CE266" s="156"/>
      <c r="CF266" s="156"/>
      <c r="CG266" s="156"/>
      <c r="CH266" s="156"/>
      <c r="CI266" s="159"/>
      <c r="CK266" s="110">
        <f>SUM(BV266+BX266+BY266+BZ266+CA266+CB266-CD266-CE266-CF266-CG266-CH266-CI266)</f>
        <v>176</v>
      </c>
    </row>
    <row r="267" spans="1:89" x14ac:dyDescent="0.3">
      <c r="A267" s="126" t="str">
        <f>+A240</f>
        <v>CALENTADORES</v>
      </c>
      <c r="B267" s="127">
        <f>+Q240</f>
        <v>0</v>
      </c>
      <c r="D267" s="95"/>
      <c r="E267" s="129"/>
      <c r="F267" s="129"/>
      <c r="G267" s="129"/>
      <c r="H267" s="130"/>
      <c r="I267" s="131"/>
      <c r="J267" s="132"/>
      <c r="K267" s="129"/>
      <c r="L267" s="129"/>
      <c r="M267" s="129"/>
      <c r="N267" s="129"/>
      <c r="O267" s="133"/>
      <c r="Q267" s="134">
        <f>SUM(B267+D267+E267+F267+G267+H267-J267-K267-L267-M267-N267-O267)</f>
        <v>0</v>
      </c>
      <c r="S267" s="126" t="str">
        <f>+S240</f>
        <v>CALENTADORES</v>
      </c>
      <c r="T267" s="135">
        <f>+AI240</f>
        <v>0</v>
      </c>
      <c r="V267" s="95"/>
      <c r="W267" s="137"/>
      <c r="X267" s="137"/>
      <c r="Y267" s="137"/>
      <c r="Z267" s="138"/>
      <c r="AB267" s="139"/>
      <c r="AC267" s="137"/>
      <c r="AD267" s="137"/>
      <c r="AE267" s="137"/>
      <c r="AF267" s="137"/>
      <c r="AG267" s="140"/>
      <c r="AI267" s="134">
        <f>SUM(T267+V267+W267+X267+Y267+Z267-AB267-AC267-AD267-AE267-AF267-AG267)</f>
        <v>0</v>
      </c>
      <c r="AK267" s="179">
        <f>AK240</f>
        <v>0</v>
      </c>
      <c r="AL267" s="142">
        <f>+BA240</f>
        <v>0</v>
      </c>
      <c r="AN267" s="95"/>
      <c r="AO267" s="144"/>
      <c r="AP267" s="144"/>
      <c r="AQ267" s="144"/>
      <c r="AR267" s="145"/>
      <c r="AS267" s="146"/>
      <c r="AT267" s="147"/>
      <c r="AU267" s="144"/>
      <c r="AV267" s="144"/>
      <c r="AW267" s="144"/>
      <c r="AX267" s="144"/>
      <c r="AY267" s="148"/>
      <c r="BA267" s="110">
        <f>SUM(AL267+AN267+AO267+AP267+AQ267+AR267-AT267-AU267-AV267-AW267-AX267-AY267)</f>
        <v>0</v>
      </c>
      <c r="BB267" s="149"/>
      <c r="BC267" s="126" t="str">
        <f t="shared" si="283"/>
        <v>CALENTADORES</v>
      </c>
      <c r="BD267" s="127">
        <f>+BS240</f>
        <v>0</v>
      </c>
      <c r="BF267" s="113"/>
      <c r="BG267" s="151"/>
      <c r="BH267" s="151"/>
      <c r="BI267" s="151"/>
      <c r="BJ267" s="152"/>
      <c r="BL267" s="153"/>
      <c r="BM267" s="151"/>
      <c r="BN267" s="151"/>
      <c r="BO267" s="151"/>
      <c r="BP267" s="151"/>
      <c r="BQ267" s="154"/>
      <c r="BS267" s="110">
        <f>SUM(BD267+BF267+BG267+BH267+BI267+BJ267-BL267-BM267-BN267-BO267-BP267-BQ267)</f>
        <v>0</v>
      </c>
      <c r="BT267" s="149"/>
      <c r="BU267" s="126" t="str">
        <f t="shared" si="284"/>
        <v>CALENTADORES</v>
      </c>
      <c r="BV267" s="127">
        <f>+CK240</f>
        <v>0</v>
      </c>
      <c r="BX267" s="119"/>
      <c r="BY267" s="156"/>
      <c r="BZ267" s="156"/>
      <c r="CA267" s="156"/>
      <c r="CB267" s="157"/>
      <c r="CD267" s="158"/>
      <c r="CE267" s="156"/>
      <c r="CF267" s="156"/>
      <c r="CG267" s="156"/>
      <c r="CH267" s="156"/>
      <c r="CI267" s="159"/>
      <c r="CK267" s="110">
        <f>SUM(BV267+BX267+BY267+BZ267+CA267+CB267-CD267-CE267-CF267-CG267-CH267-CI267)</f>
        <v>0</v>
      </c>
    </row>
    <row r="268" spans="1:89" x14ac:dyDescent="0.3">
      <c r="A268" s="126" t="str">
        <f>+A241</f>
        <v>VACAS CUCHILLO</v>
      </c>
      <c r="B268" s="127">
        <f>+Q241</f>
        <v>0</v>
      </c>
      <c r="D268" s="95"/>
      <c r="E268" s="129"/>
      <c r="F268" s="129"/>
      <c r="G268" s="129"/>
      <c r="H268" s="130"/>
      <c r="I268" s="131"/>
      <c r="J268" s="132"/>
      <c r="K268" s="129"/>
      <c r="L268" s="129"/>
      <c r="M268" s="129"/>
      <c r="N268" s="129"/>
      <c r="O268" s="133"/>
      <c r="Q268" s="134">
        <f>SUM(B268+D268+E268+F268+G268+H268-J268-K268-L268-M268-N268-O268)</f>
        <v>0</v>
      </c>
      <c r="S268" s="126" t="str">
        <f>+S241</f>
        <v>VACAS CUCHILLO</v>
      </c>
      <c r="T268" s="135">
        <f>+AI241</f>
        <v>0</v>
      </c>
      <c r="V268" s="95"/>
      <c r="W268" s="137"/>
      <c r="X268" s="137"/>
      <c r="Y268" s="137"/>
      <c r="Z268" s="138"/>
      <c r="AB268" s="139"/>
      <c r="AC268" s="137"/>
      <c r="AD268" s="137"/>
      <c r="AE268" s="137"/>
      <c r="AF268" s="137"/>
      <c r="AG268" s="140"/>
      <c r="AI268" s="134">
        <f>SUM(T268+V268+W268+X268+Y268+Z268-AB268-AC268-AD268-AE268-AF268-AG268)</f>
        <v>0</v>
      </c>
      <c r="AK268" s="179">
        <f>AK241</f>
        <v>0</v>
      </c>
      <c r="AL268" s="142">
        <f>+BA241</f>
        <v>0</v>
      </c>
      <c r="AN268" s="95"/>
      <c r="AO268" s="144"/>
      <c r="AP268" s="144"/>
      <c r="AQ268" s="144"/>
      <c r="AR268" s="145"/>
      <c r="AS268" s="146"/>
      <c r="AT268" s="147"/>
      <c r="AU268" s="144"/>
      <c r="AV268" s="144"/>
      <c r="AW268" s="144"/>
      <c r="AX268" s="144"/>
      <c r="AY268" s="148"/>
      <c r="BA268" s="110">
        <f>SUM(AL268+AN268+AO268+AP268+AQ268+AR268-AT268-AU268-AV268-AW268-AX268-AY268)</f>
        <v>0</v>
      </c>
      <c r="BB268" s="149"/>
      <c r="BC268" s="126" t="str">
        <f t="shared" si="283"/>
        <v>VACAS CUCHILLO</v>
      </c>
      <c r="BD268" s="127">
        <f>+BS241</f>
        <v>0</v>
      </c>
      <c r="BF268" s="113"/>
      <c r="BG268" s="151"/>
      <c r="BH268" s="151"/>
      <c r="BI268" s="151"/>
      <c r="BJ268" s="152"/>
      <c r="BL268" s="153"/>
      <c r="BM268" s="151"/>
      <c r="BN268" s="151"/>
      <c r="BO268" s="151"/>
      <c r="BP268" s="151"/>
      <c r="BQ268" s="154"/>
      <c r="BS268" s="110">
        <f>SUM(BD268+BF268+BG268+BH268+BI268+BJ268-BL268-BM268-BN268-BO268-BP268-BQ268)</f>
        <v>0</v>
      </c>
      <c r="BT268" s="149"/>
      <c r="BU268" s="126" t="str">
        <f t="shared" si="284"/>
        <v>VACAS CUCHILLO</v>
      </c>
      <c r="BV268" s="127">
        <f>+CK241</f>
        <v>0</v>
      </c>
      <c r="BX268" s="119"/>
      <c r="BY268" s="156"/>
      <c r="BZ268" s="156"/>
      <c r="CA268" s="156"/>
      <c r="CB268" s="157"/>
      <c r="CD268" s="158"/>
      <c r="CE268" s="156"/>
      <c r="CF268" s="156"/>
      <c r="CG268" s="156"/>
      <c r="CH268" s="156"/>
      <c r="CI268" s="159"/>
      <c r="CK268" s="110">
        <f>SUM(BV268+BX268+BY268+BZ268+CA268+CB268-CD268-CE268-CF268-CG268-CH268-CI268)</f>
        <v>0</v>
      </c>
    </row>
    <row r="269" spans="1:89" ht="15" thickBot="1" x14ac:dyDescent="0.35">
      <c r="A269" s="126" t="str">
        <f>+A242</f>
        <v>NOVILLAS CUCHILLOS</v>
      </c>
      <c r="B269" s="127">
        <f>+Q242</f>
        <v>0</v>
      </c>
      <c r="D269" s="95"/>
      <c r="E269" s="180"/>
      <c r="F269" s="180"/>
      <c r="G269" s="180"/>
      <c r="H269" s="181"/>
      <c r="I269" s="131"/>
      <c r="J269" s="182"/>
      <c r="K269" s="183"/>
      <c r="L269" s="183"/>
      <c r="M269" s="183"/>
      <c r="N269" s="183"/>
      <c r="O269" s="184"/>
      <c r="Q269" s="134">
        <f>SUM(B269+D269+E269+F269+G269+H269-J269-K269-L269-M269-N269-O269)</f>
        <v>0</v>
      </c>
      <c r="S269" s="126" t="str">
        <f>+S242</f>
        <v>NOVILLAS CUCHILLOS</v>
      </c>
      <c r="T269" s="135">
        <f>+AI242</f>
        <v>0</v>
      </c>
      <c r="V269" s="95"/>
      <c r="W269" s="185"/>
      <c r="X269" s="185"/>
      <c r="Y269" s="185"/>
      <c r="Z269" s="186"/>
      <c r="AB269" s="187"/>
      <c r="AC269" s="188"/>
      <c r="AD269" s="188"/>
      <c r="AE269" s="188"/>
      <c r="AF269" s="188"/>
      <c r="AG269" s="189"/>
      <c r="AI269" s="134">
        <f>SUM(T269+V269+W269+X269+Y269+Z269-AB269-AC269-AD269-AE269-AF269-AG269)</f>
        <v>0</v>
      </c>
      <c r="AK269" s="179">
        <f>AK242</f>
        <v>0</v>
      </c>
      <c r="AL269" s="142">
        <f>+BA242</f>
        <v>0</v>
      </c>
      <c r="AN269" s="95"/>
      <c r="AO269" s="190"/>
      <c r="AP269" s="190"/>
      <c r="AQ269" s="190"/>
      <c r="AR269" s="191"/>
      <c r="AS269" s="146"/>
      <c r="AT269" s="192"/>
      <c r="AU269" s="193"/>
      <c r="AV269" s="193"/>
      <c r="AW269" s="193"/>
      <c r="AX269" s="193"/>
      <c r="AY269" s="194"/>
      <c r="BA269" s="110">
        <f>SUM(AL269+AN269+AO269+AP269+AQ269+AR269-AT269-AU269-AV269-AW269-AX269-AY269)</f>
        <v>0</v>
      </c>
      <c r="BB269" s="149"/>
      <c r="BC269" s="126" t="str">
        <f t="shared" si="283"/>
        <v>NOVILLAS CUCHILLOS</v>
      </c>
      <c r="BD269" s="127">
        <f>+BS242</f>
        <v>0</v>
      </c>
      <c r="BF269" s="113"/>
      <c r="BG269" s="151"/>
      <c r="BH269" s="151"/>
      <c r="BI269" s="151"/>
      <c r="BJ269" s="152"/>
      <c r="BL269" s="153"/>
      <c r="BM269" s="151"/>
      <c r="BN269" s="151"/>
      <c r="BO269" s="151"/>
      <c r="BP269" s="151"/>
      <c r="BQ269" s="154"/>
      <c r="BS269" s="110">
        <f>SUM(BD269+BF269+BG269+BH269+BI269+BJ269-BL269-BM269-BN269-BO269-BP269-BQ269)</f>
        <v>0</v>
      </c>
      <c r="BT269" s="149"/>
      <c r="BU269" s="126" t="str">
        <f t="shared" si="284"/>
        <v>NOVILLAS CUCHILLOS</v>
      </c>
      <c r="BV269" s="127">
        <f>+CK242</f>
        <v>0</v>
      </c>
      <c r="BX269" s="119"/>
      <c r="BY269" s="156"/>
      <c r="BZ269" s="156"/>
      <c r="CA269" s="156"/>
      <c r="CB269" s="157"/>
      <c r="CD269" s="158"/>
      <c r="CE269" s="156"/>
      <c r="CF269" s="156"/>
      <c r="CG269" s="156"/>
      <c r="CH269" s="156"/>
      <c r="CI269" s="159"/>
      <c r="CK269" s="110">
        <f>SUM(BV269+BX269+BY269+BZ269+CA269+CB269-CD269-CE269-CF269-CG269-CH269-CI269)</f>
        <v>0</v>
      </c>
    </row>
    <row r="270" spans="1:89" ht="13.5" customHeight="1" x14ac:dyDescent="0.3">
      <c r="A270" s="195" t="s">
        <v>42</v>
      </c>
      <c r="B270" s="196">
        <f>SUM(B251:B269)</f>
        <v>384</v>
      </c>
      <c r="D270" s="197">
        <f>+D251+D252+D253+D254+D255+D256+D258+D259+D260+D261+D262+D263+D264+D266+D267+D268+D269</f>
        <v>0</v>
      </c>
      <c r="E270" s="197">
        <f>+E251+E252+E253+E254+E255+E256+E258+E259+E260+E261+E262+E263+E264+E266+E267+E268+E269</f>
        <v>0</v>
      </c>
      <c r="F270" s="197">
        <f>+F251+F252+F253+F254+F255+F256+F258+F259+F260+F261+F262+F263+F264+F266+F267+F268+F269</f>
        <v>0</v>
      </c>
      <c r="G270" s="197">
        <f>+G251+G252+G253+G254+G255+G256+G258+G259+G260+G261+G262+G263+G264+G266+G267+G268+G269</f>
        <v>0</v>
      </c>
      <c r="H270" s="197">
        <f>+H251+H252+H253+H254+H255+H256+H258+H259+H260+H261+H262+H263+H264+H266+H267+H268+H269</f>
        <v>0</v>
      </c>
      <c r="J270" s="198">
        <f t="shared" ref="J270:O270" si="311">+J251+J252+J253+J254+J255+J256+J258+J259+J260+J261+J262+J263+J264+J266+J267+J268+J269</f>
        <v>0</v>
      </c>
      <c r="K270" s="198">
        <f t="shared" si="311"/>
        <v>0</v>
      </c>
      <c r="L270" s="198">
        <f t="shared" si="311"/>
        <v>0</v>
      </c>
      <c r="M270" s="198">
        <f t="shared" si="311"/>
        <v>0</v>
      </c>
      <c r="N270" s="198">
        <f t="shared" si="311"/>
        <v>0</v>
      </c>
      <c r="O270" s="198">
        <f t="shared" si="311"/>
        <v>0</v>
      </c>
      <c r="Q270" s="134">
        <f>+SUM(B270:H270)-SUM(J270:O270)</f>
        <v>384</v>
      </c>
      <c r="S270" s="195" t="s">
        <v>42</v>
      </c>
      <c r="T270" s="196">
        <f>SUM(T251:T269)</f>
        <v>324</v>
      </c>
      <c r="V270" s="199">
        <f>+V251+V252+V253+V254+V255+V256+V258+V259+V260+V261+V262+V263+V264+V266+V267+V268+V269</f>
        <v>0</v>
      </c>
      <c r="W270" s="199">
        <f>+W251+W252+W253+W254+W255+W256+W258+W259+W260+W261+W262+W263+W264+W266+W267+W268+W269</f>
        <v>0</v>
      </c>
      <c r="X270" s="199">
        <f>+X251+X252+X253+X254+X255+X256+X258+X259+X260+X261+X262+X263+X264+X266+X267+X268+X269</f>
        <v>0</v>
      </c>
      <c r="Y270" s="199">
        <f>+Y251+Y252+Y253+Y254+Y255+Y256+Y258+Y259+Y260+Y261+Y262+Y263+Y264+Y266+Y267+Y268+Y269</f>
        <v>0</v>
      </c>
      <c r="Z270" s="199">
        <f>+Z251+Z252+Z253+Z254+Z255+Z256+Z258+Z259+Z260+Z261+Z262+Z263+Z264+Z266+Z267+Z268+Z269</f>
        <v>0</v>
      </c>
      <c r="AB270" s="200">
        <f t="shared" ref="AB270:AG270" si="312">+AB251+AB252+AB253+AB254+AB255+AB256+AB258+AB259+AB260+AB261+AB262+AB263+AB264+AB266+AB267+AB268+AB269</f>
        <v>0</v>
      </c>
      <c r="AC270" s="200">
        <f t="shared" si="312"/>
        <v>0</v>
      </c>
      <c r="AD270" s="200">
        <f t="shared" si="312"/>
        <v>0</v>
      </c>
      <c r="AE270" s="200">
        <f t="shared" si="312"/>
        <v>0</v>
      </c>
      <c r="AF270" s="200">
        <f t="shared" si="312"/>
        <v>0</v>
      </c>
      <c r="AG270" s="200">
        <f t="shared" si="312"/>
        <v>0</v>
      </c>
      <c r="AI270" s="134">
        <f>+SUM(T270:Z270)-SUM(AB270:AG270)</f>
        <v>324</v>
      </c>
      <c r="AK270" s="62" t="s">
        <v>42</v>
      </c>
      <c r="AL270" s="201">
        <f>SUM(AL251:AL269)</f>
        <v>28</v>
      </c>
      <c r="AN270" s="201">
        <f>+AN251+AN252+AN253+AN254+AN255+AN256+AN258+AN259+AN260+AN261+AN262+AN263+AN264+AN266+AN267+AN268+AN269</f>
        <v>0</v>
      </c>
      <c r="AO270" s="201">
        <f>+AO251+AO252+AO253+AO254+AO255+AO256+AO258+AO259+AO260+AO261+AO262+AO263+AO264+AO266+AO267+AO268+AO269</f>
        <v>0</v>
      </c>
      <c r="AP270" s="201">
        <f>+AP251+AP252+AP253+AP254+AP255+AP256+AP258+AP259+AP260+AP261+AP262+AP263+AP264+AP266+AP267+AP268+AP269</f>
        <v>0</v>
      </c>
      <c r="AQ270" s="201">
        <f>+AQ251+AQ252+AQ253+AQ254+AQ255+AQ256+AQ258+AQ259+AQ260+AQ261+AQ262+AQ263+AQ264+AQ266+AQ267+AQ268+AQ269</f>
        <v>0</v>
      </c>
      <c r="AR270" s="201">
        <f>+AR251+AR252+AR253+AR254+AR255+AR256+AR258+AR259+AR260+AR261+AR262+AR263+AR264+AR266+AR267+AR268+AR269</f>
        <v>0</v>
      </c>
      <c r="AT270" s="201">
        <f t="shared" ref="AT270:AY270" si="313">+AT251+AT252+AT253+AT254+AT255+AT256+AT258+AT259+AT260+AT261+AT262+AT263+AT264+AT266+AT267+AT268+AT269</f>
        <v>0</v>
      </c>
      <c r="AU270" s="201">
        <f t="shared" si="313"/>
        <v>0</v>
      </c>
      <c r="AV270" s="201">
        <f t="shared" si="313"/>
        <v>0</v>
      </c>
      <c r="AW270" s="201">
        <f t="shared" si="313"/>
        <v>0</v>
      </c>
      <c r="AX270" s="201">
        <f t="shared" si="313"/>
        <v>0</v>
      </c>
      <c r="AY270" s="201">
        <f t="shared" si="313"/>
        <v>0</v>
      </c>
      <c r="BA270" s="110">
        <f>+SUM(AL270:AR270)-SUM(AT270:AY270)</f>
        <v>28</v>
      </c>
      <c r="BB270" s="149"/>
      <c r="BC270" s="62" t="s">
        <v>42</v>
      </c>
      <c r="BD270" s="201">
        <f>SUM(BD251:BD269)</f>
        <v>275</v>
      </c>
      <c r="BF270" s="201">
        <f>+BF251+BF252+BF253+BF254+BF255+BF256+BF258+BF259+BF260+BF261+BF262+BF263+BF264+BF266+BF267+BF268+BF269</f>
        <v>0</v>
      </c>
      <c r="BG270" s="201">
        <f>+BG251+BG252+BG253+BG254+BG255+BG256+BG258+BG259+BG260+BG261+BG262+BG263+BG264+BG266+BG267+BG268+BG269</f>
        <v>0</v>
      </c>
      <c r="BH270" s="201">
        <f>+BH251+BH252+BH253+BH254+BH255+BH256+BH258+BH259+BH260+BH261+BH262+BH263+BH264+BH266+BH267+BH268+BH269</f>
        <v>0</v>
      </c>
      <c r="BI270" s="201">
        <f>+BI251+BI252+BI253+BI254+BI255+BI256+BI258+BI259+BI260+BI261+BI262+BI263+BI264+BI266+BI267+BI268+BI269</f>
        <v>0</v>
      </c>
      <c r="BJ270" s="201">
        <f>+BJ251+BJ252+BJ253+BJ254+BJ255+BJ256+BJ258+BJ259+BJ260+BJ261+BJ262+BJ263+BJ264+BJ266+BJ267+BJ268+BJ269</f>
        <v>0</v>
      </c>
      <c r="BL270" s="201">
        <f t="shared" ref="BL270:BQ270" si="314">+BL251+BL252+BL253+BL254+BL255+BL256+BL258+BL259+BL260+BL261+BL262+BL263+BL264+BL266+BL267+BL268+BL269</f>
        <v>0</v>
      </c>
      <c r="BM270" s="201">
        <f t="shared" si="314"/>
        <v>0</v>
      </c>
      <c r="BN270" s="201">
        <f t="shared" si="314"/>
        <v>0</v>
      </c>
      <c r="BO270" s="201">
        <f t="shared" si="314"/>
        <v>0</v>
      </c>
      <c r="BP270" s="201">
        <f t="shared" si="314"/>
        <v>0</v>
      </c>
      <c r="BQ270" s="201">
        <f t="shared" si="314"/>
        <v>0</v>
      </c>
      <c r="BS270" s="110">
        <f>+SUM(BD270:BJ270)-SUM(BL270:BQ270)</f>
        <v>275</v>
      </c>
      <c r="BT270" s="149"/>
      <c r="BU270" s="62" t="s">
        <v>42</v>
      </c>
      <c r="BV270" s="201">
        <f>SUM(BV251:BV269)</f>
        <v>178</v>
      </c>
      <c r="BX270" s="201">
        <f>+BX251+BX252+BX253+BX254+BX255+BX256+BX258+BX259+BX260+BX261+BX262+BX263+BX264+BX266+BX267+BX268+BX269</f>
        <v>0</v>
      </c>
      <c r="BY270" s="201">
        <f>+BY251+BY252+BY253+BY254+BY255+BY256+BY258+BY259+BY260+BY261+BY262+BY263+BY264+BY266+BY267+BY268+BY269</f>
        <v>0</v>
      </c>
      <c r="BZ270" s="201">
        <f>+BZ251+BZ252+BZ253+BZ254+BZ255+BZ256+BZ258+BZ259+BZ260+BZ261+BZ262+BZ263+BZ264+BZ266+BZ267+BZ268+BZ269</f>
        <v>0</v>
      </c>
      <c r="CA270" s="201">
        <f>+CA251+CA252+CA253+CA254+CA255+CA256+CA258+CA259+CA260+CA261+CA262+CA263+CA264+CA266+CA267+CA268+CA269</f>
        <v>0</v>
      </c>
      <c r="CB270" s="201">
        <f>+CB251+CB252+CB253+CB254+CB255+CB256+CB258+CB259+CB260+CB261+CB262+CB263+CB264+CB266+CB267+CB268+CB269</f>
        <v>0</v>
      </c>
      <c r="CD270" s="201">
        <f t="shared" ref="CD270:CI270" si="315">+CD251+CD252+CD253+CD254+CD255+CD256+CD258+CD259+CD260+CD261+CD262+CD263+CD264+CD266+CD267+CD268+CD269</f>
        <v>0</v>
      </c>
      <c r="CE270" s="201">
        <f t="shared" si="315"/>
        <v>0</v>
      </c>
      <c r="CF270" s="201">
        <f t="shared" si="315"/>
        <v>0</v>
      </c>
      <c r="CG270" s="201">
        <f t="shared" si="315"/>
        <v>0</v>
      </c>
      <c r="CH270" s="201">
        <f t="shared" si="315"/>
        <v>0</v>
      </c>
      <c r="CI270" s="201">
        <f t="shared" si="315"/>
        <v>0</v>
      </c>
      <c r="CK270" s="110">
        <f>+SUM(BV270:CB270)-SUM(CD270:CI270)</f>
        <v>178</v>
      </c>
    </row>
    <row r="271" spans="1:89" s="13" customFormat="1" x14ac:dyDescent="0.3">
      <c r="A271" s="12"/>
      <c r="Q271" s="14"/>
      <c r="S271" s="12"/>
      <c r="AI271" s="14" t="e">
        <f>#REF!-AI270</f>
        <v>#REF!</v>
      </c>
      <c r="AK271" s="15"/>
      <c r="AL271" s="16"/>
      <c r="AM271" s="16"/>
      <c r="AN271" s="16"/>
      <c r="AO271" s="16"/>
      <c r="AP271" s="16"/>
      <c r="AQ271" s="16"/>
      <c r="AR271" s="16"/>
      <c r="AS271" s="16"/>
      <c r="AT271" s="16"/>
      <c r="AU271" s="16"/>
      <c r="AV271" s="16"/>
      <c r="AW271" s="16"/>
      <c r="AX271" s="16"/>
      <c r="AY271" s="16"/>
      <c r="AZ271" s="16"/>
      <c r="BA271" s="17">
        <f>BB270-BA270</f>
        <v>-28</v>
      </c>
      <c r="BB271" s="14"/>
      <c r="BC271" s="15"/>
      <c r="BD271" s="16"/>
      <c r="BE271" s="16"/>
      <c r="BF271" s="16"/>
      <c r="BG271" s="16"/>
      <c r="BH271" s="16"/>
      <c r="BI271" s="16"/>
      <c r="BJ271" s="16"/>
      <c r="BK271" s="16"/>
      <c r="BL271" s="16"/>
      <c r="BM271" s="16"/>
      <c r="BN271" s="16"/>
      <c r="BO271" s="16"/>
      <c r="BP271" s="16"/>
      <c r="BQ271" s="16"/>
      <c r="BR271" s="16"/>
      <c r="BS271" s="17">
        <f>BT270-BS270</f>
        <v>-275</v>
      </c>
      <c r="BT271" s="14"/>
      <c r="BU271" s="15"/>
      <c r="BV271" s="16"/>
      <c r="BW271" s="16"/>
      <c r="BX271" s="16"/>
      <c r="BY271" s="16"/>
      <c r="BZ271" s="16"/>
      <c r="CA271" s="16"/>
      <c r="CB271" s="16"/>
      <c r="CC271" s="16"/>
      <c r="CD271" s="16"/>
      <c r="CE271" s="16"/>
      <c r="CF271" s="16"/>
      <c r="CG271" s="16"/>
      <c r="CH271" s="16"/>
      <c r="CI271" s="16"/>
      <c r="CJ271" s="16"/>
      <c r="CK271" s="17">
        <f>CL270-CK270</f>
        <v>-178</v>
      </c>
    </row>
    <row r="272" spans="1:89" s="203" customFormat="1" ht="15.6" x14ac:dyDescent="0.3">
      <c r="A272" s="202" t="str">
        <f>+A245</f>
        <v>finca 1</v>
      </c>
      <c r="S272" s="202" t="str">
        <f>+S245</f>
        <v>finca 2</v>
      </c>
      <c r="AK272" s="204" t="str">
        <f>+AK245</f>
        <v>bestias</v>
      </c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C272" s="204" t="str">
        <f>+BC245</f>
        <v>finca 3</v>
      </c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N272" s="26"/>
      <c r="BO272" s="26"/>
      <c r="BP272" s="26"/>
      <c r="BQ272" s="26"/>
      <c r="BR272" s="26"/>
      <c r="BS272" s="26"/>
      <c r="BU272" s="204" t="str">
        <f>+BU245</f>
        <v>finca 4</v>
      </c>
      <c r="BV272" s="26"/>
      <c r="BW272" s="26"/>
      <c r="BX272" s="26"/>
      <c r="BY272" s="26"/>
      <c r="BZ272" s="26"/>
      <c r="CA272" s="26"/>
      <c r="CB272" s="26"/>
      <c r="CC272" s="26"/>
      <c r="CD272" s="26"/>
      <c r="CE272" s="26"/>
      <c r="CF272" s="26"/>
      <c r="CG272" s="26"/>
      <c r="CH272" s="26"/>
      <c r="CI272" s="26"/>
      <c r="CJ272" s="26"/>
      <c r="CK272" s="26"/>
    </row>
    <row r="273" spans="1:89" s="206" customFormat="1" ht="18" thickBot="1" x14ac:dyDescent="0.35">
      <c r="A273" s="18">
        <f>+A246+1</f>
        <v>43476</v>
      </c>
      <c r="B273" s="205"/>
      <c r="C273" s="205"/>
      <c r="D273" s="205"/>
      <c r="S273" s="207">
        <f>+S247+1</f>
        <v>43476</v>
      </c>
      <c r="T273" s="205"/>
      <c r="U273" s="205"/>
      <c r="V273" s="205"/>
      <c r="AK273" s="208">
        <f>+AK247+1</f>
        <v>43476</v>
      </c>
      <c r="AL273" s="209"/>
      <c r="AM273" s="209"/>
      <c r="AN273" s="209"/>
      <c r="AO273" s="210"/>
      <c r="AP273" s="210"/>
      <c r="AQ273" s="210"/>
      <c r="AR273" s="210"/>
      <c r="AS273" s="210"/>
      <c r="AT273" s="210"/>
      <c r="AU273" s="210"/>
      <c r="AV273" s="210"/>
      <c r="AW273" s="210"/>
      <c r="AX273" s="210"/>
      <c r="AY273" s="210"/>
      <c r="AZ273" s="210"/>
      <c r="BA273" s="210"/>
      <c r="BC273" s="208">
        <f>+BC247+1</f>
        <v>43476</v>
      </c>
      <c r="BD273" s="209"/>
      <c r="BE273" s="209"/>
      <c r="BF273" s="209"/>
      <c r="BG273" s="210"/>
      <c r="BH273" s="210"/>
      <c r="BI273" s="210"/>
      <c r="BJ273" s="210"/>
      <c r="BK273" s="210"/>
      <c r="BL273" s="210"/>
      <c r="BM273" s="210"/>
      <c r="BN273" s="210"/>
      <c r="BO273" s="210"/>
      <c r="BP273" s="210"/>
      <c r="BQ273" s="210"/>
      <c r="BR273" s="210"/>
      <c r="BS273" s="210"/>
      <c r="BU273" s="208">
        <f>+BU247+1</f>
        <v>43476</v>
      </c>
      <c r="BV273" s="209"/>
      <c r="BW273" s="209"/>
      <c r="BX273" s="209"/>
      <c r="BY273" s="210"/>
      <c r="BZ273" s="210"/>
      <c r="CA273" s="210"/>
      <c r="CB273" s="210"/>
      <c r="CC273" s="210"/>
      <c r="CD273" s="210"/>
      <c r="CE273" s="210"/>
      <c r="CF273" s="210"/>
      <c r="CG273" s="210"/>
      <c r="CH273" s="210"/>
      <c r="CI273" s="210"/>
      <c r="CJ273" s="210"/>
      <c r="CK273" s="210"/>
    </row>
    <row r="274" spans="1:89" ht="18" thickBot="1" x14ac:dyDescent="0.35">
      <c r="A274" s="27">
        <f>+A273</f>
        <v>43476</v>
      </c>
      <c r="D274" s="28" t="s">
        <v>5</v>
      </c>
      <c r="E274" s="29"/>
      <c r="F274" s="29"/>
      <c r="G274" s="29"/>
      <c r="H274" s="30"/>
      <c r="I274" s="21"/>
      <c r="J274" s="31" t="s">
        <v>6</v>
      </c>
      <c r="K274" s="32"/>
      <c r="L274" s="32"/>
      <c r="M274" s="32"/>
      <c r="N274" s="32"/>
      <c r="O274" s="33"/>
      <c r="S274" s="27">
        <f>+S273</f>
        <v>43476</v>
      </c>
      <c r="V274" s="34" t="s">
        <v>5</v>
      </c>
      <c r="W274" s="35"/>
      <c r="X274" s="35"/>
      <c r="Y274" s="35"/>
      <c r="Z274" s="36"/>
      <c r="AA274" s="23"/>
      <c r="AB274" s="37" t="s">
        <v>6</v>
      </c>
      <c r="AC274" s="38"/>
      <c r="AD274" s="38"/>
      <c r="AE274" s="38"/>
      <c r="AF274" s="38"/>
      <c r="AG274" s="39"/>
      <c r="AK274" s="40">
        <f>+AK273</f>
        <v>43476</v>
      </c>
      <c r="AN274" s="41" t="s">
        <v>5</v>
      </c>
      <c r="AO274" s="42"/>
      <c r="AP274" s="42"/>
      <c r="AQ274" s="42"/>
      <c r="AR274" s="43"/>
      <c r="AT274" s="44" t="s">
        <v>6</v>
      </c>
      <c r="AU274" s="45"/>
      <c r="AV274" s="45"/>
      <c r="AW274" s="45"/>
      <c r="AX274" s="45"/>
      <c r="AY274" s="46"/>
      <c r="BC274" s="40">
        <f>+BC273</f>
        <v>43476</v>
      </c>
      <c r="BF274" s="41" t="s">
        <v>5</v>
      </c>
      <c r="BG274" s="42"/>
      <c r="BH274" s="42"/>
      <c r="BI274" s="42"/>
      <c r="BJ274" s="43"/>
      <c r="BL274" s="44" t="s">
        <v>6</v>
      </c>
      <c r="BM274" s="45"/>
      <c r="BN274" s="45"/>
      <c r="BO274" s="45"/>
      <c r="BP274" s="45"/>
      <c r="BQ274" s="46"/>
      <c r="BU274" s="40">
        <f>+BU273</f>
        <v>43476</v>
      </c>
      <c r="BX274" s="41" t="s">
        <v>5</v>
      </c>
      <c r="BY274" s="42"/>
      <c r="BZ274" s="42"/>
      <c r="CA274" s="42"/>
      <c r="CB274" s="43"/>
      <c r="CD274" s="44" t="s">
        <v>6</v>
      </c>
      <c r="CE274" s="45"/>
      <c r="CF274" s="45"/>
      <c r="CG274" s="45"/>
      <c r="CH274" s="45"/>
      <c r="CI274" s="46"/>
    </row>
    <row r="275" spans="1:89" ht="12.75" customHeight="1" x14ac:dyDescent="0.3">
      <c r="A275" s="47" t="s">
        <v>7</v>
      </c>
      <c r="B275" s="48" t="s">
        <v>8</v>
      </c>
      <c r="D275" s="49" t="s">
        <v>9</v>
      </c>
      <c r="E275" s="50" t="s">
        <v>10</v>
      </c>
      <c r="F275" s="50" t="s">
        <v>11</v>
      </c>
      <c r="G275" s="50" t="s">
        <v>12</v>
      </c>
      <c r="H275" s="51" t="s">
        <v>13</v>
      </c>
      <c r="I275" s="21"/>
      <c r="J275" s="52" t="s">
        <v>14</v>
      </c>
      <c r="K275" s="53" t="s">
        <v>15</v>
      </c>
      <c r="L275" s="53" t="s">
        <v>16</v>
      </c>
      <c r="M275" s="53" t="s">
        <v>10</v>
      </c>
      <c r="N275" s="53" t="s">
        <v>12</v>
      </c>
      <c r="O275" s="54" t="s">
        <v>13</v>
      </c>
      <c r="Q275" s="55" t="s">
        <v>17</v>
      </c>
      <c r="S275" s="47" t="s">
        <v>7</v>
      </c>
      <c r="T275" s="48" t="s">
        <v>8</v>
      </c>
      <c r="V275" s="56" t="s">
        <v>9</v>
      </c>
      <c r="W275" s="57" t="s">
        <v>10</v>
      </c>
      <c r="X275" s="57" t="s">
        <v>11</v>
      </c>
      <c r="Y275" s="57" t="s">
        <v>12</v>
      </c>
      <c r="Z275" s="58" t="s">
        <v>13</v>
      </c>
      <c r="AA275" s="23"/>
      <c r="AB275" s="59" t="s">
        <v>14</v>
      </c>
      <c r="AC275" s="60" t="s">
        <v>15</v>
      </c>
      <c r="AD275" s="60" t="s">
        <v>16</v>
      </c>
      <c r="AE275" s="60" t="s">
        <v>10</v>
      </c>
      <c r="AF275" s="60" t="s">
        <v>12</v>
      </c>
      <c r="AG275" s="61" t="s">
        <v>13</v>
      </c>
      <c r="AI275" s="55" t="s">
        <v>17</v>
      </c>
      <c r="AK275" s="62" t="s">
        <v>7</v>
      </c>
      <c r="AL275" s="63" t="s">
        <v>8</v>
      </c>
      <c r="AN275" s="64" t="s">
        <v>9</v>
      </c>
      <c r="AO275" s="65" t="s">
        <v>10</v>
      </c>
      <c r="AP275" s="65" t="s">
        <v>11</v>
      </c>
      <c r="AQ275" s="65" t="s">
        <v>12</v>
      </c>
      <c r="AR275" s="66" t="s">
        <v>13</v>
      </c>
      <c r="AT275" s="67" t="s">
        <v>14</v>
      </c>
      <c r="AU275" s="68" t="s">
        <v>15</v>
      </c>
      <c r="AV275" s="68" t="s">
        <v>16</v>
      </c>
      <c r="AW275" s="68" t="s">
        <v>10</v>
      </c>
      <c r="AX275" s="68" t="s">
        <v>12</v>
      </c>
      <c r="AY275" s="69" t="s">
        <v>13</v>
      </c>
      <c r="BA275" s="70" t="s">
        <v>17</v>
      </c>
      <c r="BB275" s="71"/>
      <c r="BC275" s="47" t="s">
        <v>7</v>
      </c>
      <c r="BD275" s="48" t="s">
        <v>8</v>
      </c>
      <c r="BF275" s="64" t="s">
        <v>9</v>
      </c>
      <c r="BG275" s="65" t="s">
        <v>10</v>
      </c>
      <c r="BH275" s="65" t="s">
        <v>11</v>
      </c>
      <c r="BI275" s="65" t="s">
        <v>12</v>
      </c>
      <c r="BJ275" s="66" t="s">
        <v>13</v>
      </c>
      <c r="BL275" s="67" t="s">
        <v>14</v>
      </c>
      <c r="BM275" s="68" t="s">
        <v>15</v>
      </c>
      <c r="BN275" s="68" t="s">
        <v>16</v>
      </c>
      <c r="BO275" s="68" t="s">
        <v>10</v>
      </c>
      <c r="BP275" s="68" t="s">
        <v>12</v>
      </c>
      <c r="BQ275" s="69" t="s">
        <v>13</v>
      </c>
      <c r="BS275" s="70" t="s">
        <v>17</v>
      </c>
      <c r="BT275" s="71"/>
      <c r="BU275" s="47" t="s">
        <v>7</v>
      </c>
      <c r="BV275" s="48" t="s">
        <v>8</v>
      </c>
      <c r="BX275" s="64" t="s">
        <v>9</v>
      </c>
      <c r="BY275" s="65" t="s">
        <v>10</v>
      </c>
      <c r="BZ275" s="65" t="s">
        <v>11</v>
      </c>
      <c r="CA275" s="65" t="s">
        <v>12</v>
      </c>
      <c r="CB275" s="66" t="s">
        <v>13</v>
      </c>
      <c r="CD275" s="67" t="s">
        <v>14</v>
      </c>
      <c r="CE275" s="68" t="s">
        <v>15</v>
      </c>
      <c r="CF275" s="68" t="s">
        <v>16</v>
      </c>
      <c r="CG275" s="68" t="s">
        <v>10</v>
      </c>
      <c r="CH275" s="68" t="s">
        <v>12</v>
      </c>
      <c r="CI275" s="69" t="s">
        <v>13</v>
      </c>
      <c r="CK275" s="70" t="s">
        <v>17</v>
      </c>
    </row>
    <row r="276" spans="1:89" x14ac:dyDescent="0.3">
      <c r="A276" s="72"/>
      <c r="B276" s="73"/>
      <c r="D276" s="74"/>
      <c r="E276" s="75"/>
      <c r="F276" s="75"/>
      <c r="G276" s="75"/>
      <c r="H276" s="76"/>
      <c r="I276" s="21"/>
      <c r="J276" s="77"/>
      <c r="K276" s="78"/>
      <c r="L276" s="78"/>
      <c r="M276" s="78"/>
      <c r="N276" s="78"/>
      <c r="O276" s="79"/>
      <c r="Q276" s="55"/>
      <c r="S276" s="72"/>
      <c r="T276" s="73"/>
      <c r="V276" s="80"/>
      <c r="W276" s="81"/>
      <c r="X276" s="81"/>
      <c r="Y276" s="81"/>
      <c r="Z276" s="82"/>
      <c r="AA276" s="23"/>
      <c r="AB276" s="83"/>
      <c r="AC276" s="84"/>
      <c r="AD276" s="84"/>
      <c r="AE276" s="84"/>
      <c r="AF276" s="84"/>
      <c r="AG276" s="85"/>
      <c r="AI276" s="55"/>
      <c r="AK276" s="86"/>
      <c r="AL276" s="87"/>
      <c r="AN276" s="88"/>
      <c r="AO276" s="89"/>
      <c r="AP276" s="89"/>
      <c r="AQ276" s="89"/>
      <c r="AR276" s="90"/>
      <c r="AT276" s="91"/>
      <c r="AU276" s="89"/>
      <c r="AV276" s="89"/>
      <c r="AW276" s="89"/>
      <c r="AX276" s="89"/>
      <c r="AY276" s="92"/>
      <c r="BA276" s="70"/>
      <c r="BB276" s="71"/>
      <c r="BC276" s="72"/>
      <c r="BD276" s="73"/>
      <c r="BF276" s="88"/>
      <c r="BG276" s="89"/>
      <c r="BH276" s="89"/>
      <c r="BI276" s="89"/>
      <c r="BJ276" s="90"/>
      <c r="BL276" s="91"/>
      <c r="BM276" s="89"/>
      <c r="BN276" s="89"/>
      <c r="BO276" s="89"/>
      <c r="BP276" s="89"/>
      <c r="BQ276" s="92"/>
      <c r="BS276" s="70"/>
      <c r="BT276" s="71"/>
      <c r="BU276" s="72"/>
      <c r="BV276" s="73"/>
      <c r="BX276" s="88"/>
      <c r="BY276" s="89"/>
      <c r="BZ276" s="89"/>
      <c r="CA276" s="89"/>
      <c r="CB276" s="90"/>
      <c r="CD276" s="91"/>
      <c r="CE276" s="89"/>
      <c r="CF276" s="89"/>
      <c r="CG276" s="89"/>
      <c r="CH276" s="89"/>
      <c r="CI276" s="92"/>
      <c r="CK276" s="70"/>
    </row>
    <row r="277" spans="1:89" s="125" customFormat="1" x14ac:dyDescent="0.3">
      <c r="A277" s="93" t="s">
        <v>19</v>
      </c>
      <c r="B277" s="94"/>
      <c r="C277"/>
      <c r="D277" s="95"/>
      <c r="E277" s="96"/>
      <c r="F277" s="96"/>
      <c r="G277" s="96"/>
      <c r="H277" s="97"/>
      <c r="I277"/>
      <c r="J277" s="98"/>
      <c r="K277" s="99"/>
      <c r="L277" s="99"/>
      <c r="M277" s="99"/>
      <c r="N277" s="99"/>
      <c r="O277" s="100"/>
      <c r="P277"/>
      <c r="Q277" s="101"/>
      <c r="R277"/>
      <c r="S277" s="93" t="s">
        <v>19</v>
      </c>
      <c r="T277" s="94"/>
      <c r="U277"/>
      <c r="V277" s="95"/>
      <c r="W277" s="96"/>
      <c r="X277" s="96"/>
      <c r="Y277" s="96"/>
      <c r="Z277" s="97"/>
      <c r="AA277"/>
      <c r="AB277" s="98"/>
      <c r="AC277" s="99"/>
      <c r="AD277" s="99"/>
      <c r="AE277" s="99"/>
      <c r="AF277" s="99"/>
      <c r="AG277" s="100"/>
      <c r="AH277"/>
      <c r="AI277" s="101"/>
      <c r="AJ277"/>
      <c r="AK277" s="102" t="s">
        <v>20</v>
      </c>
      <c r="AL277" s="103"/>
      <c r="AM277" s="26"/>
      <c r="AN277" s="104"/>
      <c r="AO277" s="105"/>
      <c r="AP277" s="105"/>
      <c r="AQ277" s="105"/>
      <c r="AR277" s="106"/>
      <c r="AS277" s="107"/>
      <c r="AT277" s="108"/>
      <c r="AU277" s="105"/>
      <c r="AV277" s="105"/>
      <c r="AW277" s="105"/>
      <c r="AX277" s="105"/>
      <c r="AY277" s="109"/>
      <c r="AZ277" s="26"/>
      <c r="BA277" s="110"/>
      <c r="BB277" s="111"/>
      <c r="BC277" s="93" t="str">
        <f t="shared" ref="BC277:BC296" si="316">BC250</f>
        <v>GAN.CRIANZA</v>
      </c>
      <c r="BD277" s="94"/>
      <c r="BE277" s="112"/>
      <c r="BF277" s="113"/>
      <c r="BG277" s="114"/>
      <c r="BH277" s="114"/>
      <c r="BI277" s="114"/>
      <c r="BJ277" s="115"/>
      <c r="BK277" s="112"/>
      <c r="BL277" s="116"/>
      <c r="BM277" s="114"/>
      <c r="BN277" s="114"/>
      <c r="BO277" s="114"/>
      <c r="BP277" s="114"/>
      <c r="BQ277" s="117"/>
      <c r="BR277" s="26"/>
      <c r="BS277" s="118"/>
      <c r="BT277" s="111"/>
      <c r="BU277" s="93" t="str">
        <f t="shared" ref="BU277:BU296" si="317">BU250</f>
        <v>GAN.CRIANZA</v>
      </c>
      <c r="BV277" s="94"/>
      <c r="BW277" s="112"/>
      <c r="BX277" s="119"/>
      <c r="BY277" s="120"/>
      <c r="BZ277" s="120"/>
      <c r="CA277" s="120"/>
      <c r="CB277" s="121"/>
      <c r="CC277" s="112"/>
      <c r="CD277" s="122"/>
      <c r="CE277" s="120"/>
      <c r="CF277" s="120"/>
      <c r="CG277" s="120"/>
      <c r="CH277" s="120"/>
      <c r="CI277" s="123"/>
      <c r="CJ277" s="26"/>
      <c r="CK277" s="124"/>
    </row>
    <row r="278" spans="1:89" x14ac:dyDescent="0.3">
      <c r="A278" s="126" t="str">
        <f t="shared" ref="A278:A283" si="318">+A251</f>
        <v xml:space="preserve">BECERRAS </v>
      </c>
      <c r="B278" s="127">
        <f t="shared" ref="B278:B283" si="319">+Q251</f>
        <v>0</v>
      </c>
      <c r="D278" s="128"/>
      <c r="E278" s="129"/>
      <c r="F278" s="129"/>
      <c r="G278" s="129"/>
      <c r="H278" s="130"/>
      <c r="I278" s="131"/>
      <c r="J278" s="132"/>
      <c r="K278" s="129"/>
      <c r="L278" s="129"/>
      <c r="M278" s="129"/>
      <c r="N278" s="129"/>
      <c r="O278" s="133"/>
      <c r="Q278" s="134">
        <f t="shared" ref="Q278:Q283" si="320">SUM(B278+D278+E278+F278+G278+H278-J278-K278-L278-M278-N278-O278)</f>
        <v>0</v>
      </c>
      <c r="S278" s="126" t="str">
        <f t="shared" ref="S278:S283" si="321">+S251</f>
        <v xml:space="preserve">BECERRAS </v>
      </c>
      <c r="T278" s="135">
        <f t="shared" ref="T278:T283" si="322">+AI251</f>
        <v>69</v>
      </c>
      <c r="V278" s="136">
        <v>1</v>
      </c>
      <c r="W278" s="137"/>
      <c r="X278" s="137"/>
      <c r="Y278" s="137"/>
      <c r="Z278" s="138"/>
      <c r="AB278" s="139">
        <v>1</v>
      </c>
      <c r="AC278" s="137"/>
      <c r="AD278" s="137"/>
      <c r="AE278" s="137"/>
      <c r="AF278" s="137"/>
      <c r="AG278" s="140"/>
      <c r="AI278" s="134">
        <f t="shared" ref="AI278:AI283" si="323">SUM(T278+V278+W278+X278+Y278+Z278-AB278-AC278-AD278-AE278-AF278-AG278)</f>
        <v>69</v>
      </c>
      <c r="AK278" s="141" t="str">
        <f t="shared" ref="AK278:AK283" si="324">AK251</f>
        <v>POTRO HEMBRA</v>
      </c>
      <c r="AL278" s="142">
        <f t="shared" ref="AL278:AL283" si="325">+BA251</f>
        <v>4</v>
      </c>
      <c r="AN278" s="143"/>
      <c r="AO278" s="144"/>
      <c r="AP278" s="144"/>
      <c r="AQ278" s="144"/>
      <c r="AR278" s="145"/>
      <c r="AS278" s="146"/>
      <c r="AT278" s="147"/>
      <c r="AU278" s="144"/>
      <c r="AV278" s="144"/>
      <c r="AW278" s="144"/>
      <c r="AX278" s="144"/>
      <c r="AY278" s="148"/>
      <c r="BA278" s="110">
        <f t="shared" ref="BA278:BA283" si="326">SUM(AL278+AN278+AO278+AP278+AQ278+AR278-AT278-AU278-AV278-AW278-AX278-AY278)</f>
        <v>4</v>
      </c>
      <c r="BB278" s="149"/>
      <c r="BC278" s="126" t="str">
        <f t="shared" si="316"/>
        <v xml:space="preserve">BECERRAS </v>
      </c>
      <c r="BD278" s="127">
        <f t="shared" ref="BD278:BD283" si="327">+BS251</f>
        <v>0</v>
      </c>
      <c r="BF278" s="150"/>
      <c r="BG278" s="151"/>
      <c r="BH278" s="151"/>
      <c r="BI278" s="151"/>
      <c r="BJ278" s="152"/>
      <c r="BL278" s="153"/>
      <c r="BM278" s="151"/>
      <c r="BN278" s="151"/>
      <c r="BO278" s="151"/>
      <c r="BP278" s="151"/>
      <c r="BQ278" s="154"/>
      <c r="BS278" s="110">
        <f t="shared" ref="BS278:BS283" si="328">SUM(BD278+BF278+BG278+BH278+BI278+BJ278-BL278-BM278-BN278-BO278-BP278-BQ278)</f>
        <v>0</v>
      </c>
      <c r="BT278" s="149"/>
      <c r="BU278" s="126" t="str">
        <f t="shared" si="317"/>
        <v xml:space="preserve">BECERRAS </v>
      </c>
      <c r="BV278" s="127">
        <f t="shared" ref="BV278:BV283" si="329">+CK251</f>
        <v>0</v>
      </c>
      <c r="BX278" s="155"/>
      <c r="BY278" s="156"/>
      <c r="BZ278" s="156"/>
      <c r="CA278" s="156"/>
      <c r="CB278" s="157"/>
      <c r="CD278" s="158"/>
      <c r="CE278" s="156"/>
      <c r="CF278" s="156"/>
      <c r="CG278" s="156"/>
      <c r="CH278" s="156"/>
      <c r="CI278" s="159"/>
      <c r="CK278" s="110">
        <f t="shared" ref="CK278:CK283" si="330">SUM(BV278+BX278+BY278+BZ278+CA278+CB278-CD278-CE278-CF278-CG278-CH278-CI278)</f>
        <v>0</v>
      </c>
    </row>
    <row r="279" spans="1:89" x14ac:dyDescent="0.3">
      <c r="A279" s="126" t="str">
        <f t="shared" si="318"/>
        <v>BECERROS</v>
      </c>
      <c r="B279" s="127">
        <f t="shared" si="319"/>
        <v>0</v>
      </c>
      <c r="D279" s="128"/>
      <c r="E279" s="129"/>
      <c r="F279" s="129"/>
      <c r="G279" s="129"/>
      <c r="H279" s="130"/>
      <c r="I279" s="131"/>
      <c r="J279" s="132"/>
      <c r="K279" s="129"/>
      <c r="L279" s="129"/>
      <c r="M279" s="129"/>
      <c r="N279" s="129"/>
      <c r="O279" s="133"/>
      <c r="Q279" s="134">
        <f t="shared" si="320"/>
        <v>0</v>
      </c>
      <c r="S279" s="126" t="str">
        <f t="shared" si="321"/>
        <v>BECERROS</v>
      </c>
      <c r="T279" s="135">
        <f t="shared" si="322"/>
        <v>60</v>
      </c>
      <c r="V279" s="136"/>
      <c r="W279" s="137"/>
      <c r="X279" s="137"/>
      <c r="Y279" s="137"/>
      <c r="Z279" s="138"/>
      <c r="AB279" s="139"/>
      <c r="AC279" s="137"/>
      <c r="AD279" s="137"/>
      <c r="AE279" s="137"/>
      <c r="AF279" s="137"/>
      <c r="AG279" s="140"/>
      <c r="AI279" s="134">
        <f t="shared" si="323"/>
        <v>60</v>
      </c>
      <c r="AK279" s="141" t="str">
        <f t="shared" si="324"/>
        <v>POTRO MACHO</v>
      </c>
      <c r="AL279" s="142">
        <f t="shared" si="325"/>
        <v>6</v>
      </c>
      <c r="AN279" s="143"/>
      <c r="AO279" s="144"/>
      <c r="AP279" s="144"/>
      <c r="AQ279" s="144"/>
      <c r="AR279" s="145"/>
      <c r="AS279" s="146"/>
      <c r="AT279" s="147"/>
      <c r="AU279" s="144"/>
      <c r="AV279" s="144"/>
      <c r="AW279" s="144"/>
      <c r="AX279" s="144"/>
      <c r="AY279" s="148"/>
      <c r="BA279" s="110">
        <f t="shared" si="326"/>
        <v>6</v>
      </c>
      <c r="BB279" s="149"/>
      <c r="BC279" s="126" t="str">
        <f t="shared" si="316"/>
        <v>BECERROS</v>
      </c>
      <c r="BD279" s="127">
        <f t="shared" si="327"/>
        <v>0</v>
      </c>
      <c r="BF279" s="150"/>
      <c r="BG279" s="151"/>
      <c r="BH279" s="151"/>
      <c r="BI279" s="151"/>
      <c r="BJ279" s="152"/>
      <c r="BL279" s="153"/>
      <c r="BM279" s="151"/>
      <c r="BN279" s="151"/>
      <c r="BO279" s="151"/>
      <c r="BP279" s="151"/>
      <c r="BQ279" s="154"/>
      <c r="BS279" s="110">
        <f t="shared" si="328"/>
        <v>0</v>
      </c>
      <c r="BT279" s="149"/>
      <c r="BU279" s="126" t="str">
        <f t="shared" si="317"/>
        <v>BECERROS</v>
      </c>
      <c r="BV279" s="127">
        <f t="shared" si="329"/>
        <v>0</v>
      </c>
      <c r="BX279" s="155"/>
      <c r="BY279" s="156"/>
      <c r="BZ279" s="156"/>
      <c r="CA279" s="156"/>
      <c r="CB279" s="157"/>
      <c r="CD279" s="158"/>
      <c r="CE279" s="156"/>
      <c r="CF279" s="156"/>
      <c r="CG279" s="156"/>
      <c r="CH279" s="156"/>
      <c r="CI279" s="159"/>
      <c r="CK279" s="110">
        <f t="shared" si="330"/>
        <v>0</v>
      </c>
    </row>
    <row r="280" spans="1:89" x14ac:dyDescent="0.3">
      <c r="A280" s="126" t="str">
        <f t="shared" si="318"/>
        <v>MAUTAS</v>
      </c>
      <c r="B280" s="127">
        <f t="shared" si="319"/>
        <v>54</v>
      </c>
      <c r="D280" s="95"/>
      <c r="E280" s="129"/>
      <c r="F280" s="129"/>
      <c r="G280" s="129"/>
      <c r="H280" s="130"/>
      <c r="I280" s="131"/>
      <c r="J280" s="132"/>
      <c r="K280" s="129"/>
      <c r="L280" s="129"/>
      <c r="M280" s="129"/>
      <c r="N280" s="129"/>
      <c r="O280" s="133"/>
      <c r="Q280" s="134">
        <f t="shared" si="320"/>
        <v>54</v>
      </c>
      <c r="S280" s="126" t="str">
        <f t="shared" si="321"/>
        <v>MAUTAS</v>
      </c>
      <c r="T280" s="135">
        <f t="shared" si="322"/>
        <v>0</v>
      </c>
      <c r="V280" s="95"/>
      <c r="W280" s="137"/>
      <c r="X280" s="137"/>
      <c r="Y280" s="137"/>
      <c r="Z280" s="138"/>
      <c r="AB280" s="139"/>
      <c r="AC280" s="137"/>
      <c r="AD280" s="137"/>
      <c r="AE280" s="137"/>
      <c r="AF280" s="137"/>
      <c r="AG280" s="140"/>
      <c r="AI280" s="134">
        <f t="shared" si="323"/>
        <v>0</v>
      </c>
      <c r="AK280" s="141" t="str">
        <f t="shared" si="324"/>
        <v>CABALLO</v>
      </c>
      <c r="AL280" s="142">
        <f t="shared" si="325"/>
        <v>8</v>
      </c>
      <c r="AN280" s="95"/>
      <c r="AO280" s="144"/>
      <c r="AP280" s="144"/>
      <c r="AQ280" s="144"/>
      <c r="AR280" s="145"/>
      <c r="AS280" s="146"/>
      <c r="AT280" s="147"/>
      <c r="AU280" s="144"/>
      <c r="AV280" s="144"/>
      <c r="AW280" s="144"/>
      <c r="AX280" s="144"/>
      <c r="AY280" s="148"/>
      <c r="BA280" s="110">
        <f t="shared" si="326"/>
        <v>8</v>
      </c>
      <c r="BB280" s="149"/>
      <c r="BC280" s="126" t="str">
        <f t="shared" si="316"/>
        <v>MAUTAS</v>
      </c>
      <c r="BD280" s="127">
        <f t="shared" si="327"/>
        <v>0</v>
      </c>
      <c r="BF280" s="113"/>
      <c r="BG280" s="151"/>
      <c r="BH280" s="151"/>
      <c r="BI280" s="151"/>
      <c r="BJ280" s="152"/>
      <c r="BL280" s="153"/>
      <c r="BM280" s="151"/>
      <c r="BN280" s="151"/>
      <c r="BO280" s="151"/>
      <c r="BP280" s="151"/>
      <c r="BQ280" s="154"/>
      <c r="BS280" s="110">
        <f t="shared" si="328"/>
        <v>0</v>
      </c>
      <c r="BT280" s="149"/>
      <c r="BU280" s="126" t="str">
        <f t="shared" si="317"/>
        <v>MAUTAS</v>
      </c>
      <c r="BV280" s="127">
        <f t="shared" si="329"/>
        <v>0</v>
      </c>
      <c r="BX280" s="119"/>
      <c r="BY280" s="156"/>
      <c r="BZ280" s="156"/>
      <c r="CA280" s="156"/>
      <c r="CB280" s="157"/>
      <c r="CD280" s="158"/>
      <c r="CE280" s="156"/>
      <c r="CF280" s="156"/>
      <c r="CG280" s="156"/>
      <c r="CH280" s="156"/>
      <c r="CI280" s="159"/>
      <c r="CK280" s="110">
        <f t="shared" si="330"/>
        <v>0</v>
      </c>
    </row>
    <row r="281" spans="1:89" x14ac:dyDescent="0.3">
      <c r="A281" s="126" t="str">
        <f t="shared" si="318"/>
        <v>MAUTES</v>
      </c>
      <c r="B281" s="127">
        <f t="shared" si="319"/>
        <v>280</v>
      </c>
      <c r="D281" s="95"/>
      <c r="E281" s="129"/>
      <c r="F281" s="129"/>
      <c r="G281" s="129"/>
      <c r="H281" s="130"/>
      <c r="I281" s="131"/>
      <c r="J281" s="132"/>
      <c r="K281" s="129"/>
      <c r="L281" s="129"/>
      <c r="M281" s="129"/>
      <c r="N281" s="129"/>
      <c r="O281" s="133"/>
      <c r="Q281" s="134">
        <f t="shared" si="320"/>
        <v>280</v>
      </c>
      <c r="S281" s="126" t="str">
        <f t="shared" si="321"/>
        <v>MAUTES</v>
      </c>
      <c r="T281" s="135">
        <f t="shared" si="322"/>
        <v>0</v>
      </c>
      <c r="V281" s="95"/>
      <c r="W281" s="137"/>
      <c r="X281" s="137"/>
      <c r="Y281" s="137"/>
      <c r="Z281" s="138"/>
      <c r="AB281" s="139"/>
      <c r="AC281" s="137"/>
      <c r="AD281" s="137"/>
      <c r="AE281" s="137"/>
      <c r="AF281" s="137"/>
      <c r="AG281" s="140"/>
      <c r="AI281" s="134">
        <f t="shared" si="323"/>
        <v>0</v>
      </c>
      <c r="AK281" s="141" t="str">
        <f t="shared" si="324"/>
        <v>YEGUA</v>
      </c>
      <c r="AL281" s="142">
        <f t="shared" si="325"/>
        <v>7</v>
      </c>
      <c r="AN281" s="95"/>
      <c r="AO281" s="144"/>
      <c r="AP281" s="144"/>
      <c r="AQ281" s="144"/>
      <c r="AR281" s="145"/>
      <c r="AS281" s="146"/>
      <c r="AT281" s="147"/>
      <c r="AU281" s="144"/>
      <c r="AV281" s="144"/>
      <c r="AW281" s="144"/>
      <c r="AX281" s="144"/>
      <c r="AY281" s="148"/>
      <c r="BA281" s="110">
        <f t="shared" si="326"/>
        <v>7</v>
      </c>
      <c r="BB281" s="149"/>
      <c r="BC281" s="126" t="str">
        <f t="shared" si="316"/>
        <v>MAUTES</v>
      </c>
      <c r="BD281" s="127">
        <f t="shared" si="327"/>
        <v>0</v>
      </c>
      <c r="BF281" s="113"/>
      <c r="BG281" s="151"/>
      <c r="BH281" s="151"/>
      <c r="BI281" s="151"/>
      <c r="BJ281" s="152"/>
      <c r="BL281" s="153"/>
      <c r="BM281" s="151"/>
      <c r="BN281" s="151"/>
      <c r="BO281" s="151"/>
      <c r="BP281" s="151"/>
      <c r="BQ281" s="154"/>
      <c r="BS281" s="110">
        <f t="shared" si="328"/>
        <v>0</v>
      </c>
      <c r="BT281" s="149"/>
      <c r="BU281" s="126" t="str">
        <f t="shared" si="317"/>
        <v>MAUTES</v>
      </c>
      <c r="BV281" s="127">
        <f t="shared" si="329"/>
        <v>0</v>
      </c>
      <c r="BX281" s="119"/>
      <c r="BY281" s="156"/>
      <c r="BZ281" s="156"/>
      <c r="CA281" s="156"/>
      <c r="CB281" s="157"/>
      <c r="CD281" s="158"/>
      <c r="CE281" s="156"/>
      <c r="CF281" s="156"/>
      <c r="CG281" s="156"/>
      <c r="CH281" s="156"/>
      <c r="CI281" s="159"/>
      <c r="CK281" s="110">
        <f t="shared" si="330"/>
        <v>0</v>
      </c>
    </row>
    <row r="282" spans="1:89" x14ac:dyDescent="0.3">
      <c r="A282" s="126">
        <f t="shared" si="318"/>
        <v>0</v>
      </c>
      <c r="B282" s="127">
        <f t="shared" si="319"/>
        <v>0</v>
      </c>
      <c r="D282" s="95"/>
      <c r="E282" s="129"/>
      <c r="F282" s="129"/>
      <c r="G282" s="129"/>
      <c r="H282" s="130"/>
      <c r="I282" s="131"/>
      <c r="J282" s="132"/>
      <c r="K282" s="129"/>
      <c r="L282" s="129"/>
      <c r="M282" s="129"/>
      <c r="N282" s="129"/>
      <c r="O282" s="133"/>
      <c r="Q282" s="134">
        <f t="shared" si="320"/>
        <v>0</v>
      </c>
      <c r="S282" s="126">
        <f t="shared" si="321"/>
        <v>0</v>
      </c>
      <c r="T282" s="135">
        <f t="shared" si="322"/>
        <v>0</v>
      </c>
      <c r="V282" s="95"/>
      <c r="W282" s="137"/>
      <c r="X282" s="137"/>
      <c r="Y282" s="137"/>
      <c r="Z282" s="138"/>
      <c r="AB282" s="139"/>
      <c r="AC282" s="137"/>
      <c r="AD282" s="137"/>
      <c r="AE282" s="137"/>
      <c r="AF282" s="137"/>
      <c r="AG282" s="140"/>
      <c r="AI282" s="134">
        <f t="shared" si="323"/>
        <v>0</v>
      </c>
      <c r="AK282" s="141">
        <f t="shared" si="324"/>
        <v>0</v>
      </c>
      <c r="AL282" s="142">
        <f t="shared" si="325"/>
        <v>0</v>
      </c>
      <c r="AN282" s="95"/>
      <c r="AO282" s="144"/>
      <c r="AP282" s="144"/>
      <c r="AQ282" s="144"/>
      <c r="AR282" s="145"/>
      <c r="AS282" s="146"/>
      <c r="AT282" s="147"/>
      <c r="AU282" s="144"/>
      <c r="AV282" s="144"/>
      <c r="AW282" s="144"/>
      <c r="AX282" s="144"/>
      <c r="AY282" s="148"/>
      <c r="BA282" s="110">
        <f t="shared" si="326"/>
        <v>0</v>
      </c>
      <c r="BB282" s="149"/>
      <c r="BC282" s="126">
        <f t="shared" si="316"/>
        <v>0</v>
      </c>
      <c r="BD282" s="127">
        <f t="shared" si="327"/>
        <v>0</v>
      </c>
      <c r="BF282" s="113"/>
      <c r="BG282" s="151"/>
      <c r="BH282" s="151"/>
      <c r="BI282" s="151"/>
      <c r="BJ282" s="152"/>
      <c r="BL282" s="153"/>
      <c r="BM282" s="151"/>
      <c r="BN282" s="151"/>
      <c r="BO282" s="151"/>
      <c r="BP282" s="151"/>
      <c r="BQ282" s="154"/>
      <c r="BS282" s="110">
        <f t="shared" si="328"/>
        <v>0</v>
      </c>
      <c r="BT282" s="149"/>
      <c r="BU282" s="126">
        <f t="shared" si="317"/>
        <v>0</v>
      </c>
      <c r="BV282" s="127">
        <f t="shared" si="329"/>
        <v>0</v>
      </c>
      <c r="BX282" s="119"/>
      <c r="BY282" s="156"/>
      <c r="BZ282" s="156"/>
      <c r="CA282" s="156"/>
      <c r="CB282" s="157"/>
      <c r="CD282" s="158"/>
      <c r="CE282" s="156"/>
      <c r="CF282" s="156"/>
      <c r="CG282" s="156"/>
      <c r="CH282" s="156"/>
      <c r="CI282" s="159"/>
      <c r="CK282" s="110">
        <f t="shared" si="330"/>
        <v>0</v>
      </c>
    </row>
    <row r="283" spans="1:89" x14ac:dyDescent="0.3">
      <c r="A283" s="126">
        <f t="shared" si="318"/>
        <v>0</v>
      </c>
      <c r="B283" s="127">
        <f t="shared" si="319"/>
        <v>0</v>
      </c>
      <c r="D283" s="95"/>
      <c r="E283" s="129"/>
      <c r="F283" s="129"/>
      <c r="G283" s="129"/>
      <c r="H283" s="130"/>
      <c r="I283" s="131"/>
      <c r="J283" s="132"/>
      <c r="K283" s="129"/>
      <c r="L283" s="129"/>
      <c r="M283" s="129"/>
      <c r="N283" s="129"/>
      <c r="O283" s="133"/>
      <c r="Q283" s="134">
        <f t="shared" si="320"/>
        <v>0</v>
      </c>
      <c r="S283" s="126">
        <f t="shared" si="321"/>
        <v>0</v>
      </c>
      <c r="T283" s="135">
        <f t="shared" si="322"/>
        <v>0</v>
      </c>
      <c r="V283" s="95"/>
      <c r="W283" s="137"/>
      <c r="X283" s="137"/>
      <c r="Y283" s="137"/>
      <c r="Z283" s="138"/>
      <c r="AB283" s="139"/>
      <c r="AC283" s="137"/>
      <c r="AD283" s="137"/>
      <c r="AE283" s="137"/>
      <c r="AF283" s="137"/>
      <c r="AG283" s="140"/>
      <c r="AI283" s="134">
        <f t="shared" si="323"/>
        <v>0</v>
      </c>
      <c r="AK283" s="141">
        <f t="shared" si="324"/>
        <v>0</v>
      </c>
      <c r="AL283" s="142">
        <f t="shared" si="325"/>
        <v>0</v>
      </c>
      <c r="AN283" s="95"/>
      <c r="AO283" s="144"/>
      <c r="AP283" s="144"/>
      <c r="AQ283" s="144"/>
      <c r="AR283" s="145"/>
      <c r="AS283" s="146"/>
      <c r="AT283" s="147"/>
      <c r="AU283" s="144"/>
      <c r="AV283" s="144"/>
      <c r="AW283" s="144"/>
      <c r="AX283" s="144"/>
      <c r="AY283" s="148"/>
      <c r="BA283" s="110">
        <f t="shared" si="326"/>
        <v>0</v>
      </c>
      <c r="BB283" s="149"/>
      <c r="BC283" s="126">
        <f t="shared" si="316"/>
        <v>0</v>
      </c>
      <c r="BD283" s="127">
        <f t="shared" si="327"/>
        <v>0</v>
      </c>
      <c r="BF283" s="113"/>
      <c r="BG283" s="151"/>
      <c r="BH283" s="151"/>
      <c r="BI283" s="151"/>
      <c r="BJ283" s="152"/>
      <c r="BL283" s="153"/>
      <c r="BM283" s="151"/>
      <c r="BN283" s="151"/>
      <c r="BO283" s="151"/>
      <c r="BP283" s="151"/>
      <c r="BQ283" s="154"/>
      <c r="BS283" s="110">
        <f t="shared" si="328"/>
        <v>0</v>
      </c>
      <c r="BT283" s="149"/>
      <c r="BU283" s="126">
        <f t="shared" si="317"/>
        <v>0</v>
      </c>
      <c r="BV283" s="127">
        <f t="shared" si="329"/>
        <v>0</v>
      </c>
      <c r="BX283" s="119"/>
      <c r="BY283" s="156"/>
      <c r="BZ283" s="156"/>
      <c r="CA283" s="156"/>
      <c r="CB283" s="157"/>
      <c r="CD283" s="158"/>
      <c r="CE283" s="156"/>
      <c r="CF283" s="156"/>
      <c r="CG283" s="156"/>
      <c r="CH283" s="156"/>
      <c r="CI283" s="159"/>
      <c r="CK283" s="110">
        <f t="shared" si="330"/>
        <v>0</v>
      </c>
    </row>
    <row r="284" spans="1:89" s="125" customFormat="1" x14ac:dyDescent="0.3">
      <c r="A284" s="93" t="s">
        <v>29</v>
      </c>
      <c r="B284" s="127"/>
      <c r="C284"/>
      <c r="D284" s="95"/>
      <c r="E284" s="160"/>
      <c r="F284" s="160"/>
      <c r="G284" s="160"/>
      <c r="H284" s="161"/>
      <c r="I284" s="131"/>
      <c r="J284" s="162"/>
      <c r="K284" s="163"/>
      <c r="L284" s="163"/>
      <c r="M284" s="163"/>
      <c r="N284" s="163"/>
      <c r="O284" s="164"/>
      <c r="P284"/>
      <c r="Q284" s="134"/>
      <c r="R284"/>
      <c r="S284" s="93" t="s">
        <v>29</v>
      </c>
      <c r="T284" s="135"/>
      <c r="U284"/>
      <c r="V284" s="95"/>
      <c r="W284" s="165"/>
      <c r="X284" s="165"/>
      <c r="Y284" s="165"/>
      <c r="Z284" s="166"/>
      <c r="AA284"/>
      <c r="AB284" s="167"/>
      <c r="AC284" s="168"/>
      <c r="AD284" s="168"/>
      <c r="AE284" s="168"/>
      <c r="AF284" s="168"/>
      <c r="AG284" s="169"/>
      <c r="AH284"/>
      <c r="AI284" s="101"/>
      <c r="AJ284"/>
      <c r="AK284" s="102" t="s">
        <v>30</v>
      </c>
      <c r="AL284" s="142"/>
      <c r="AM284" s="26"/>
      <c r="AN284" s="95"/>
      <c r="AO284" s="170"/>
      <c r="AP284" s="170"/>
      <c r="AQ284" s="170"/>
      <c r="AR284" s="171"/>
      <c r="AS284" s="107"/>
      <c r="AT284" s="172"/>
      <c r="AU284" s="170"/>
      <c r="AV284" s="170"/>
      <c r="AW284" s="170"/>
      <c r="AX284" s="170"/>
      <c r="AY284" s="173"/>
      <c r="AZ284" s="107"/>
      <c r="BA284" s="174"/>
      <c r="BB284" s="111"/>
      <c r="BC284" s="93" t="str">
        <f t="shared" si="316"/>
        <v>GAN. PRODUCCION</v>
      </c>
      <c r="BD284" s="127"/>
      <c r="BE284" s="26"/>
      <c r="BF284" s="113"/>
      <c r="BG284" s="114"/>
      <c r="BH284" s="114"/>
      <c r="BI284" s="114"/>
      <c r="BJ284" s="115"/>
      <c r="BK284" s="112"/>
      <c r="BL284" s="116"/>
      <c r="BM284" s="114"/>
      <c r="BN284" s="114"/>
      <c r="BO284" s="114"/>
      <c r="BP284" s="114"/>
      <c r="BQ284" s="117"/>
      <c r="BR284" s="26"/>
      <c r="BS284" s="118"/>
      <c r="BT284" s="111"/>
      <c r="BU284" s="93" t="str">
        <f t="shared" si="317"/>
        <v>GAN. PRODUCCION</v>
      </c>
      <c r="BV284" s="127"/>
      <c r="BW284" s="26"/>
      <c r="BX284" s="119"/>
      <c r="BY284" s="120"/>
      <c r="BZ284" s="120"/>
      <c r="CA284" s="120"/>
      <c r="CB284" s="121"/>
      <c r="CC284" s="112"/>
      <c r="CD284" s="122"/>
      <c r="CE284" s="120"/>
      <c r="CF284" s="120"/>
      <c r="CG284" s="120"/>
      <c r="CH284" s="120"/>
      <c r="CI284" s="123"/>
      <c r="CJ284" s="26"/>
      <c r="CK284" s="124"/>
    </row>
    <row r="285" spans="1:89" x14ac:dyDescent="0.3">
      <c r="A285" s="126" t="str">
        <f t="shared" ref="A285:A291" si="331">+A258</f>
        <v>VACAS EN PRODUCCION</v>
      </c>
      <c r="B285" s="127">
        <f t="shared" ref="B285:B291" si="332">+Q258</f>
        <v>0</v>
      </c>
      <c r="D285" s="95"/>
      <c r="E285" s="129"/>
      <c r="F285" s="129"/>
      <c r="G285" s="129"/>
      <c r="H285" s="130"/>
      <c r="I285" s="131"/>
      <c r="J285" s="132"/>
      <c r="K285" s="129"/>
      <c r="L285" s="129"/>
      <c r="M285" s="129"/>
      <c r="N285" s="129"/>
      <c r="O285" s="133"/>
      <c r="Q285" s="134">
        <f t="shared" ref="Q285:Q291" si="333">SUM(B285+D285+E285+F285+G285+H285-J285-K285-L285-M285-N285-O285)</f>
        <v>0</v>
      </c>
      <c r="S285" s="126" t="str">
        <f t="shared" ref="S285:S291" si="334">+S258</f>
        <v>VACAS EN PRODUCCION</v>
      </c>
      <c r="T285" s="135">
        <f t="shared" ref="T285:T291" si="335">+AI258</f>
        <v>156</v>
      </c>
      <c r="V285" s="95"/>
      <c r="W285" s="137"/>
      <c r="X285" s="137"/>
      <c r="Y285" s="137"/>
      <c r="Z285" s="138">
        <v>1</v>
      </c>
      <c r="AB285" s="139"/>
      <c r="AC285" s="137"/>
      <c r="AD285" s="137"/>
      <c r="AE285" s="137"/>
      <c r="AF285" s="137"/>
      <c r="AG285" s="140"/>
      <c r="AI285" s="134">
        <f t="shared" ref="AI285:AI291" si="336">SUM(T285+V285+W285+X285+Y285+Z285-AB285-AC285-AD285-AE285-AF285-AG285)</f>
        <v>157</v>
      </c>
      <c r="AK285" s="141" t="str">
        <f t="shared" ref="AK285:AK291" si="337">AK258</f>
        <v>POTRO HEMBRA</v>
      </c>
      <c r="AL285" s="142">
        <f t="shared" ref="AL285:AL291" si="338">+BA258</f>
        <v>1</v>
      </c>
      <c r="AN285" s="95"/>
      <c r="AO285" s="144"/>
      <c r="AP285" s="144"/>
      <c r="AQ285" s="144"/>
      <c r="AR285" s="145"/>
      <c r="AS285" s="146"/>
      <c r="AT285" s="147"/>
      <c r="AU285" s="144"/>
      <c r="AV285" s="144"/>
      <c r="AW285" s="144"/>
      <c r="AX285" s="144"/>
      <c r="AY285" s="148"/>
      <c r="BA285" s="110">
        <f t="shared" ref="BA285:BA291" si="339">SUM(AL285+AN285+AO285+AP285+AQ285+AR285-AT285-AU285-AV285-AW285-AX285-AY285)</f>
        <v>1</v>
      </c>
      <c r="BB285" s="149"/>
      <c r="BC285" s="126" t="str">
        <f t="shared" si="316"/>
        <v>VACAS EN PRODUCCION</v>
      </c>
      <c r="BD285" s="127">
        <f t="shared" ref="BD285:BD291" si="340">+BS258</f>
        <v>0</v>
      </c>
      <c r="BF285" s="113"/>
      <c r="BG285" s="151"/>
      <c r="BH285" s="151"/>
      <c r="BI285" s="151"/>
      <c r="BJ285" s="152"/>
      <c r="BL285" s="153"/>
      <c r="BM285" s="151"/>
      <c r="BN285" s="151"/>
      <c r="BO285" s="151"/>
      <c r="BP285" s="151"/>
      <c r="BQ285" s="154"/>
      <c r="BS285" s="110">
        <f t="shared" ref="BS285:BS291" si="341">SUM(BD285+BF285+BG285+BH285+BI285+BJ285-BL285-BM285-BN285-BO285-BP285-BQ285)</f>
        <v>0</v>
      </c>
      <c r="BT285" s="149"/>
      <c r="BU285" s="126" t="str">
        <f t="shared" si="317"/>
        <v>VACAS EN PRODUCCION</v>
      </c>
      <c r="BV285" s="127">
        <f>+CK258</f>
        <v>0</v>
      </c>
      <c r="BX285" s="119"/>
      <c r="BY285" s="156"/>
      <c r="BZ285" s="156"/>
      <c r="CA285" s="156"/>
      <c r="CB285" s="157"/>
      <c r="CD285" s="158"/>
      <c r="CE285" s="156"/>
      <c r="CF285" s="156"/>
      <c r="CG285" s="156"/>
      <c r="CH285" s="156"/>
      <c r="CI285" s="159"/>
      <c r="CK285" s="110">
        <f t="shared" ref="CK285:CK291" si="342">SUM(BV285+BX285+BY285+BZ285+CA285+CB285-CD285-CE285-CF285-CG285-CH285-CI285)</f>
        <v>0</v>
      </c>
    </row>
    <row r="286" spans="1:89" x14ac:dyDescent="0.3">
      <c r="A286" s="126" t="str">
        <f t="shared" si="331"/>
        <v>VACAS PREÑADAS</v>
      </c>
      <c r="B286" s="127">
        <f t="shared" si="332"/>
        <v>0</v>
      </c>
      <c r="D286" s="95"/>
      <c r="E286" s="129"/>
      <c r="F286" s="129"/>
      <c r="G286" s="129"/>
      <c r="H286" s="130"/>
      <c r="I286" s="131"/>
      <c r="J286" s="132"/>
      <c r="K286" s="129"/>
      <c r="L286" s="129"/>
      <c r="M286" s="129"/>
      <c r="N286" s="129"/>
      <c r="O286" s="133"/>
      <c r="Q286" s="134">
        <f t="shared" si="333"/>
        <v>0</v>
      </c>
      <c r="S286" s="126" t="str">
        <f t="shared" si="334"/>
        <v>VACAS PREÑADAS</v>
      </c>
      <c r="T286" s="135">
        <f t="shared" si="335"/>
        <v>14</v>
      </c>
      <c r="V286" s="95"/>
      <c r="W286" s="137"/>
      <c r="X286" s="137"/>
      <c r="Y286" s="137"/>
      <c r="Z286" s="138"/>
      <c r="AB286" s="139"/>
      <c r="AC286" s="137"/>
      <c r="AD286" s="137"/>
      <c r="AE286" s="137"/>
      <c r="AF286" s="137"/>
      <c r="AG286" s="140"/>
      <c r="AI286" s="134">
        <f t="shared" si="336"/>
        <v>14</v>
      </c>
      <c r="AK286" s="141" t="str">
        <f t="shared" si="337"/>
        <v>POTRO MACHO</v>
      </c>
      <c r="AL286" s="142">
        <f t="shared" si="338"/>
        <v>0</v>
      </c>
      <c r="AN286" s="95"/>
      <c r="AO286" s="144"/>
      <c r="AP286" s="144"/>
      <c r="AQ286" s="144"/>
      <c r="AR286" s="145"/>
      <c r="AS286" s="146"/>
      <c r="AT286" s="147"/>
      <c r="AU286" s="144"/>
      <c r="AV286" s="144"/>
      <c r="AW286" s="144"/>
      <c r="AX286" s="144"/>
      <c r="AY286" s="148"/>
      <c r="BA286" s="110">
        <f t="shared" si="339"/>
        <v>0</v>
      </c>
      <c r="BB286" s="149"/>
      <c r="BC286" s="126" t="str">
        <f t="shared" si="316"/>
        <v>VACAS PREÑADAS</v>
      </c>
      <c r="BD286" s="127">
        <f t="shared" si="340"/>
        <v>0</v>
      </c>
      <c r="BF286" s="113"/>
      <c r="BG286" s="151"/>
      <c r="BH286" s="151"/>
      <c r="BI286" s="151"/>
      <c r="BJ286" s="152"/>
      <c r="BL286" s="153"/>
      <c r="BM286" s="151"/>
      <c r="BN286" s="151"/>
      <c r="BO286" s="151"/>
      <c r="BP286" s="151"/>
      <c r="BQ286" s="154"/>
      <c r="BS286" s="110">
        <f t="shared" si="341"/>
        <v>0</v>
      </c>
      <c r="BT286" s="149"/>
      <c r="BU286" s="126" t="str">
        <f t="shared" si="317"/>
        <v>VACAS PREÑADAS</v>
      </c>
      <c r="BV286" s="127">
        <f t="shared" ref="BV286:BV291" si="343">+CK259</f>
        <v>0</v>
      </c>
      <c r="BX286" s="119"/>
      <c r="BY286" s="156"/>
      <c r="BZ286" s="156"/>
      <c r="CA286" s="156"/>
      <c r="CB286" s="157"/>
      <c r="CD286" s="158"/>
      <c r="CE286" s="156"/>
      <c r="CF286" s="156"/>
      <c r="CG286" s="156"/>
      <c r="CH286" s="156"/>
      <c r="CI286" s="159"/>
      <c r="CK286" s="110">
        <f t="shared" si="342"/>
        <v>0</v>
      </c>
    </row>
    <row r="287" spans="1:89" x14ac:dyDescent="0.3">
      <c r="A287" s="126" t="str">
        <f t="shared" si="331"/>
        <v>VACAS VACIAS</v>
      </c>
      <c r="B287" s="127">
        <f t="shared" si="332"/>
        <v>2</v>
      </c>
      <c r="D287" s="95"/>
      <c r="E287" s="129"/>
      <c r="F287" s="129"/>
      <c r="G287" s="129"/>
      <c r="H287" s="130"/>
      <c r="I287" s="131"/>
      <c r="J287" s="132"/>
      <c r="K287" s="129"/>
      <c r="L287" s="129"/>
      <c r="M287" s="129"/>
      <c r="N287" s="129"/>
      <c r="O287" s="133"/>
      <c r="Q287" s="134">
        <f t="shared" si="333"/>
        <v>2</v>
      </c>
      <c r="S287" s="126" t="str">
        <f t="shared" si="334"/>
        <v>VACAS VACIAS</v>
      </c>
      <c r="T287" s="135">
        <f t="shared" si="335"/>
        <v>3</v>
      </c>
      <c r="V287" s="95"/>
      <c r="W287" s="137"/>
      <c r="X287" s="137"/>
      <c r="Y287" s="137"/>
      <c r="Z287" s="138"/>
      <c r="AB287" s="139"/>
      <c r="AC287" s="137"/>
      <c r="AD287" s="137"/>
      <c r="AE287" s="137"/>
      <c r="AF287" s="137"/>
      <c r="AG287" s="140"/>
      <c r="AI287" s="134">
        <f t="shared" si="336"/>
        <v>3</v>
      </c>
      <c r="AK287" s="141" t="str">
        <f t="shared" si="337"/>
        <v>CABALLO</v>
      </c>
      <c r="AL287" s="142">
        <f t="shared" si="338"/>
        <v>1</v>
      </c>
      <c r="AN287" s="95"/>
      <c r="AO287" s="144"/>
      <c r="AP287" s="144"/>
      <c r="AQ287" s="144"/>
      <c r="AR287" s="145"/>
      <c r="AS287" s="146"/>
      <c r="AT287" s="147"/>
      <c r="AU287" s="144"/>
      <c r="AV287" s="144"/>
      <c r="AW287" s="144"/>
      <c r="AX287" s="144"/>
      <c r="AY287" s="148"/>
      <c r="BA287" s="110">
        <f t="shared" si="339"/>
        <v>1</v>
      </c>
      <c r="BB287" s="149"/>
      <c r="BC287" s="126" t="str">
        <f t="shared" si="316"/>
        <v>VACAS VACIAS</v>
      </c>
      <c r="BD287" s="127">
        <f t="shared" si="340"/>
        <v>0</v>
      </c>
      <c r="BF287" s="113"/>
      <c r="BG287" s="151"/>
      <c r="BH287" s="151"/>
      <c r="BI287" s="151"/>
      <c r="BJ287" s="152"/>
      <c r="BL287" s="153"/>
      <c r="BM287" s="151"/>
      <c r="BN287" s="151"/>
      <c r="BO287" s="151"/>
      <c r="BP287" s="151"/>
      <c r="BQ287" s="154"/>
      <c r="BS287" s="110">
        <f t="shared" si="341"/>
        <v>0</v>
      </c>
      <c r="BT287" s="149"/>
      <c r="BU287" s="126" t="str">
        <f t="shared" si="317"/>
        <v>VACAS VACIAS</v>
      </c>
      <c r="BV287" s="127">
        <f t="shared" si="343"/>
        <v>0</v>
      </c>
      <c r="BX287" s="119"/>
      <c r="BY287" s="156"/>
      <c r="BZ287" s="156"/>
      <c r="CA287" s="156"/>
      <c r="CB287" s="157"/>
      <c r="CD287" s="158"/>
      <c r="CE287" s="156"/>
      <c r="CF287" s="156"/>
      <c r="CG287" s="156"/>
      <c r="CH287" s="156"/>
      <c r="CI287" s="159"/>
      <c r="CK287" s="110">
        <f t="shared" si="342"/>
        <v>0</v>
      </c>
    </row>
    <row r="288" spans="1:89" x14ac:dyDescent="0.3">
      <c r="A288" s="126" t="str">
        <f t="shared" si="331"/>
        <v>NOVILLAS VACIAS</v>
      </c>
      <c r="B288" s="127">
        <f t="shared" si="332"/>
        <v>1</v>
      </c>
      <c r="D288" s="95"/>
      <c r="E288" s="129"/>
      <c r="F288" s="129"/>
      <c r="G288" s="129"/>
      <c r="H288" s="130"/>
      <c r="I288" s="131"/>
      <c r="J288" s="132"/>
      <c r="K288" s="129"/>
      <c r="L288" s="129"/>
      <c r="M288" s="129"/>
      <c r="N288" s="129"/>
      <c r="O288" s="133"/>
      <c r="Q288" s="134">
        <f t="shared" si="333"/>
        <v>1</v>
      </c>
      <c r="S288" s="126" t="str">
        <f t="shared" si="334"/>
        <v>NOVILLAS VACIAS</v>
      </c>
      <c r="T288" s="135">
        <f t="shared" si="335"/>
        <v>0</v>
      </c>
      <c r="V288" s="95"/>
      <c r="W288" s="137"/>
      <c r="X288" s="137"/>
      <c r="Y288" s="137"/>
      <c r="Z288" s="138"/>
      <c r="AB288" s="139"/>
      <c r="AC288" s="137"/>
      <c r="AD288" s="137"/>
      <c r="AE288" s="137"/>
      <c r="AF288" s="137"/>
      <c r="AG288" s="140"/>
      <c r="AI288" s="134">
        <f t="shared" si="336"/>
        <v>0</v>
      </c>
      <c r="AK288" s="141" t="str">
        <f t="shared" si="337"/>
        <v>YEGUA</v>
      </c>
      <c r="AL288" s="142">
        <f t="shared" si="338"/>
        <v>1</v>
      </c>
      <c r="AN288" s="95"/>
      <c r="AO288" s="144"/>
      <c r="AP288" s="144"/>
      <c r="AQ288" s="144"/>
      <c r="AR288" s="145"/>
      <c r="AS288" s="146"/>
      <c r="AT288" s="147"/>
      <c r="AU288" s="144"/>
      <c r="AV288" s="144"/>
      <c r="AW288" s="144"/>
      <c r="AX288" s="144"/>
      <c r="AY288" s="148"/>
      <c r="BA288" s="110">
        <f t="shared" si="339"/>
        <v>1</v>
      </c>
      <c r="BB288" s="149"/>
      <c r="BC288" s="126" t="str">
        <f t="shared" si="316"/>
        <v>NOVILLAS VACIAS</v>
      </c>
      <c r="BD288" s="127">
        <f t="shared" si="340"/>
        <v>0</v>
      </c>
      <c r="BF288" s="113"/>
      <c r="BG288" s="151"/>
      <c r="BH288" s="151"/>
      <c r="BI288" s="151"/>
      <c r="BJ288" s="152"/>
      <c r="BL288" s="153"/>
      <c r="BM288" s="151"/>
      <c r="BN288" s="151"/>
      <c r="BO288" s="151"/>
      <c r="BP288" s="151"/>
      <c r="BQ288" s="154"/>
      <c r="BS288" s="110">
        <f t="shared" si="341"/>
        <v>0</v>
      </c>
      <c r="BT288" s="149"/>
      <c r="BU288" s="126" t="str">
        <f t="shared" si="317"/>
        <v>NOVILLAS VACIAS</v>
      </c>
      <c r="BV288" s="127">
        <f t="shared" si="343"/>
        <v>0</v>
      </c>
      <c r="BX288" s="119"/>
      <c r="BY288" s="156"/>
      <c r="BZ288" s="156"/>
      <c r="CA288" s="156"/>
      <c r="CB288" s="157"/>
      <c r="CD288" s="158"/>
      <c r="CE288" s="156"/>
      <c r="CF288" s="156"/>
      <c r="CG288" s="156"/>
      <c r="CH288" s="156"/>
      <c r="CI288" s="159"/>
      <c r="CK288" s="110">
        <f t="shared" si="342"/>
        <v>0</v>
      </c>
    </row>
    <row r="289" spans="1:89" x14ac:dyDescent="0.3">
      <c r="A289" s="126" t="str">
        <f t="shared" si="331"/>
        <v xml:space="preserve">NOVILLAS PREÑADAS </v>
      </c>
      <c r="B289" s="127">
        <f t="shared" si="332"/>
        <v>0</v>
      </c>
      <c r="D289" s="95"/>
      <c r="E289" s="129"/>
      <c r="F289" s="129"/>
      <c r="G289" s="129"/>
      <c r="H289" s="130"/>
      <c r="I289" s="131"/>
      <c r="J289" s="132"/>
      <c r="K289" s="129"/>
      <c r="L289" s="129"/>
      <c r="M289" s="129"/>
      <c r="N289" s="129"/>
      <c r="O289" s="133"/>
      <c r="Q289" s="134">
        <f t="shared" si="333"/>
        <v>0</v>
      </c>
      <c r="S289" s="126" t="str">
        <f t="shared" si="334"/>
        <v xml:space="preserve">NOVILLAS PREÑADAS </v>
      </c>
      <c r="T289" s="135">
        <f t="shared" si="335"/>
        <v>6</v>
      </c>
      <c r="V289" s="95"/>
      <c r="W289" s="137"/>
      <c r="X289" s="137"/>
      <c r="Y289" s="137"/>
      <c r="Z289" s="138"/>
      <c r="AB289" s="139"/>
      <c r="AC289" s="137"/>
      <c r="AD289" s="137"/>
      <c r="AE289" s="137"/>
      <c r="AF289" s="137"/>
      <c r="AG289" s="140">
        <v>1</v>
      </c>
      <c r="AI289" s="134">
        <f t="shared" si="336"/>
        <v>5</v>
      </c>
      <c r="AK289" s="141">
        <f t="shared" si="337"/>
        <v>0</v>
      </c>
      <c r="AL289" s="142">
        <f t="shared" si="338"/>
        <v>0</v>
      </c>
      <c r="AN289" s="95"/>
      <c r="AO289" s="144"/>
      <c r="AP289" s="144"/>
      <c r="AQ289" s="144"/>
      <c r="AR289" s="145"/>
      <c r="AS289" s="146"/>
      <c r="AT289" s="147"/>
      <c r="AU289" s="144"/>
      <c r="AV289" s="144"/>
      <c r="AW289" s="144"/>
      <c r="AX289" s="144"/>
      <c r="AY289" s="148"/>
      <c r="BA289" s="110">
        <f t="shared" si="339"/>
        <v>0</v>
      </c>
      <c r="BB289" s="149"/>
      <c r="BC289" s="126" t="str">
        <f t="shared" si="316"/>
        <v xml:space="preserve">NOVILLAS PREÑADAS </v>
      </c>
      <c r="BD289" s="127">
        <f t="shared" si="340"/>
        <v>0</v>
      </c>
      <c r="BF289" s="113"/>
      <c r="BG289" s="151"/>
      <c r="BH289" s="151"/>
      <c r="BI289" s="151"/>
      <c r="BJ289" s="152"/>
      <c r="BL289" s="153"/>
      <c r="BM289" s="151"/>
      <c r="BN289" s="151"/>
      <c r="BO289" s="151"/>
      <c r="BP289" s="151"/>
      <c r="BQ289" s="154"/>
      <c r="BS289" s="110">
        <f t="shared" si="341"/>
        <v>0</v>
      </c>
      <c r="BT289" s="149"/>
      <c r="BU289" s="126" t="str">
        <f t="shared" si="317"/>
        <v xml:space="preserve">NOVILLAS PREÑADAS </v>
      </c>
      <c r="BV289" s="127">
        <f t="shared" si="343"/>
        <v>0</v>
      </c>
      <c r="BX289" s="119"/>
      <c r="BY289" s="156"/>
      <c r="BZ289" s="156"/>
      <c r="CA289" s="156"/>
      <c r="CB289" s="157"/>
      <c r="CD289" s="158"/>
      <c r="CE289" s="156"/>
      <c r="CF289" s="156"/>
      <c r="CG289" s="156"/>
      <c r="CH289" s="156"/>
      <c r="CI289" s="159"/>
      <c r="CK289" s="110">
        <f t="shared" si="342"/>
        <v>0</v>
      </c>
    </row>
    <row r="290" spans="1:89" x14ac:dyDescent="0.3">
      <c r="A290" s="126" t="str">
        <f t="shared" si="331"/>
        <v>TOROS</v>
      </c>
      <c r="B290" s="127">
        <f t="shared" si="332"/>
        <v>2</v>
      </c>
      <c r="D290" s="95"/>
      <c r="E290" s="129"/>
      <c r="F290" s="129"/>
      <c r="G290" s="129"/>
      <c r="H290" s="130"/>
      <c r="I290" s="131"/>
      <c r="J290" s="132"/>
      <c r="K290" s="129"/>
      <c r="L290" s="129"/>
      <c r="M290" s="129"/>
      <c r="N290" s="129"/>
      <c r="O290" s="133"/>
      <c r="Q290" s="134">
        <f t="shared" si="333"/>
        <v>2</v>
      </c>
      <c r="S290" s="126" t="str">
        <f t="shared" si="334"/>
        <v>TOROS</v>
      </c>
      <c r="T290" s="135">
        <f t="shared" si="335"/>
        <v>16</v>
      </c>
      <c r="V290" s="95"/>
      <c r="W290" s="137"/>
      <c r="X290" s="137"/>
      <c r="Y290" s="137"/>
      <c r="Z290" s="138"/>
      <c r="AB290" s="139"/>
      <c r="AC290" s="137"/>
      <c r="AD290" s="137"/>
      <c r="AE290" s="137"/>
      <c r="AF290" s="137"/>
      <c r="AG290" s="140"/>
      <c r="AI290" s="134">
        <f t="shared" si="336"/>
        <v>16</v>
      </c>
      <c r="AK290" s="141">
        <f t="shared" si="337"/>
        <v>0</v>
      </c>
      <c r="AL290" s="142">
        <f t="shared" si="338"/>
        <v>0</v>
      </c>
      <c r="AN290" s="95"/>
      <c r="AO290" s="144"/>
      <c r="AP290" s="144"/>
      <c r="AQ290" s="144"/>
      <c r="AR290" s="145"/>
      <c r="AS290" s="146"/>
      <c r="AT290" s="147"/>
      <c r="AU290" s="144"/>
      <c r="AV290" s="144"/>
      <c r="AW290" s="144"/>
      <c r="AX290" s="144"/>
      <c r="AY290" s="148"/>
      <c r="BA290" s="110">
        <f t="shared" si="339"/>
        <v>0</v>
      </c>
      <c r="BB290" s="149"/>
      <c r="BC290" s="126" t="str">
        <f t="shared" si="316"/>
        <v>TOROS</v>
      </c>
      <c r="BD290" s="127">
        <f t="shared" si="340"/>
        <v>0</v>
      </c>
      <c r="BF290" s="113"/>
      <c r="BG290" s="151"/>
      <c r="BH290" s="151"/>
      <c r="BI290" s="151"/>
      <c r="BJ290" s="152"/>
      <c r="BL290" s="153"/>
      <c r="BM290" s="151"/>
      <c r="BN290" s="151"/>
      <c r="BO290" s="151"/>
      <c r="BP290" s="151"/>
      <c r="BQ290" s="154"/>
      <c r="BS290" s="110">
        <f t="shared" si="341"/>
        <v>0</v>
      </c>
      <c r="BT290" s="149"/>
      <c r="BU290" s="126" t="str">
        <f t="shared" si="317"/>
        <v>TOROS</v>
      </c>
      <c r="BV290" s="127">
        <f t="shared" si="343"/>
        <v>2</v>
      </c>
      <c r="BX290" s="119"/>
      <c r="BY290" s="156"/>
      <c r="BZ290" s="156"/>
      <c r="CA290" s="156"/>
      <c r="CB290" s="157"/>
      <c r="CD290" s="158"/>
      <c r="CE290" s="156"/>
      <c r="CF290" s="156"/>
      <c r="CG290" s="156"/>
      <c r="CH290" s="156"/>
      <c r="CI290" s="159"/>
      <c r="CK290" s="110">
        <f t="shared" si="342"/>
        <v>2</v>
      </c>
    </row>
    <row r="291" spans="1:89" x14ac:dyDescent="0.3">
      <c r="A291" s="126">
        <f t="shared" si="331"/>
        <v>0</v>
      </c>
      <c r="B291" s="127">
        <f t="shared" si="332"/>
        <v>0</v>
      </c>
      <c r="D291" s="95"/>
      <c r="E291" s="129"/>
      <c r="F291" s="129"/>
      <c r="G291" s="129"/>
      <c r="H291" s="130"/>
      <c r="I291" s="131"/>
      <c r="J291" s="132"/>
      <c r="K291" s="129"/>
      <c r="L291" s="129"/>
      <c r="M291" s="129"/>
      <c r="N291" s="129"/>
      <c r="O291" s="133"/>
      <c r="Q291" s="134">
        <f t="shared" si="333"/>
        <v>0</v>
      </c>
      <c r="S291" s="126">
        <f t="shared" si="334"/>
        <v>0</v>
      </c>
      <c r="T291" s="135">
        <f t="shared" si="335"/>
        <v>0</v>
      </c>
      <c r="V291" s="95"/>
      <c r="W291" s="137"/>
      <c r="X291" s="137"/>
      <c r="Y291" s="137"/>
      <c r="Z291" s="138"/>
      <c r="AB291" s="139"/>
      <c r="AC291" s="137"/>
      <c r="AD291" s="137"/>
      <c r="AE291" s="137"/>
      <c r="AF291" s="137"/>
      <c r="AG291" s="140"/>
      <c r="AI291" s="134">
        <f t="shared" si="336"/>
        <v>0</v>
      </c>
      <c r="AK291" s="141">
        <f t="shared" si="337"/>
        <v>0</v>
      </c>
      <c r="AL291" s="142">
        <f t="shared" si="338"/>
        <v>0</v>
      </c>
      <c r="AN291" s="95"/>
      <c r="AO291" s="144"/>
      <c r="AP291" s="144"/>
      <c r="AQ291" s="144"/>
      <c r="AR291" s="145"/>
      <c r="AS291" s="146"/>
      <c r="AT291" s="147"/>
      <c r="AU291" s="144"/>
      <c r="AV291" s="144"/>
      <c r="AW291" s="144"/>
      <c r="AX291" s="144"/>
      <c r="AY291" s="148"/>
      <c r="BA291" s="110">
        <f t="shared" si="339"/>
        <v>0</v>
      </c>
      <c r="BB291" s="149"/>
      <c r="BC291" s="126">
        <f t="shared" si="316"/>
        <v>0</v>
      </c>
      <c r="BD291" s="127">
        <f t="shared" si="340"/>
        <v>0</v>
      </c>
      <c r="BF291" s="113"/>
      <c r="BG291" s="151"/>
      <c r="BH291" s="151"/>
      <c r="BI291" s="151"/>
      <c r="BJ291" s="152"/>
      <c r="BL291" s="153"/>
      <c r="BM291" s="151"/>
      <c r="BN291" s="151"/>
      <c r="BO291" s="151"/>
      <c r="BP291" s="151"/>
      <c r="BQ291" s="154"/>
      <c r="BS291" s="110">
        <f t="shared" si="341"/>
        <v>0</v>
      </c>
      <c r="BT291" s="149"/>
      <c r="BU291" s="126">
        <f t="shared" si="317"/>
        <v>0</v>
      </c>
      <c r="BV291" s="127">
        <f t="shared" si="343"/>
        <v>0</v>
      </c>
      <c r="BX291" s="119"/>
      <c r="BY291" s="156"/>
      <c r="BZ291" s="156"/>
      <c r="CA291" s="156"/>
      <c r="CB291" s="157"/>
      <c r="CD291" s="158"/>
      <c r="CE291" s="156"/>
      <c r="CF291" s="156"/>
      <c r="CG291" s="156"/>
      <c r="CH291" s="156"/>
      <c r="CI291" s="159"/>
      <c r="CK291" s="110">
        <f t="shared" si="342"/>
        <v>0</v>
      </c>
    </row>
    <row r="292" spans="1:89" s="125" customFormat="1" x14ac:dyDescent="0.3">
      <c r="A292" s="93" t="s">
        <v>37</v>
      </c>
      <c r="B292" s="127"/>
      <c r="C292"/>
      <c r="D292" s="95"/>
      <c r="E292" s="160"/>
      <c r="F292" s="160"/>
      <c r="G292" s="160"/>
      <c r="H292" s="161"/>
      <c r="I292" s="131"/>
      <c r="J292" s="175"/>
      <c r="K292" s="160"/>
      <c r="L292" s="160"/>
      <c r="M292" s="160"/>
      <c r="N292" s="160"/>
      <c r="O292" s="176"/>
      <c r="P292"/>
      <c r="Q292" s="134"/>
      <c r="R292"/>
      <c r="S292" s="93" t="s">
        <v>37</v>
      </c>
      <c r="T292" s="135"/>
      <c r="U292"/>
      <c r="V292" s="95"/>
      <c r="W292" s="165"/>
      <c r="X292" s="165"/>
      <c r="Y292" s="165"/>
      <c r="Z292" s="166"/>
      <c r="AA292"/>
      <c r="AB292" s="177"/>
      <c r="AC292" s="165"/>
      <c r="AD292" s="165"/>
      <c r="AE292" s="165"/>
      <c r="AF292" s="165"/>
      <c r="AG292" s="178"/>
      <c r="AH292"/>
      <c r="AI292" s="101"/>
      <c r="AJ292"/>
      <c r="AK292" s="102"/>
      <c r="AL292" s="142"/>
      <c r="AM292" s="26"/>
      <c r="AN292" s="95"/>
      <c r="AO292" s="170"/>
      <c r="AP292" s="170"/>
      <c r="AQ292" s="170"/>
      <c r="AR292" s="171"/>
      <c r="AS292" s="107"/>
      <c r="AT292" s="172"/>
      <c r="AU292" s="170"/>
      <c r="AV292" s="170"/>
      <c r="AW292" s="170"/>
      <c r="AX292" s="170"/>
      <c r="AY292" s="173"/>
      <c r="AZ292" s="107"/>
      <c r="BA292" s="174"/>
      <c r="BB292" s="111"/>
      <c r="BC292" s="93" t="str">
        <f>BC265</f>
        <v>GAN. CEBA</v>
      </c>
      <c r="BD292" s="127"/>
      <c r="BE292" s="26"/>
      <c r="BF292" s="113"/>
      <c r="BG292" s="114"/>
      <c r="BH292" s="114"/>
      <c r="BI292" s="114"/>
      <c r="BJ292" s="115"/>
      <c r="BK292" s="112"/>
      <c r="BL292" s="116"/>
      <c r="BM292" s="114"/>
      <c r="BN292" s="114"/>
      <c r="BO292" s="114"/>
      <c r="BP292" s="114"/>
      <c r="BQ292" s="117"/>
      <c r="BR292" s="26"/>
      <c r="BS292" s="118"/>
      <c r="BT292" s="111"/>
      <c r="BU292" s="93" t="str">
        <f>BU265</f>
        <v>GAN. CEBA</v>
      </c>
      <c r="BV292" s="127"/>
      <c r="BW292" s="26"/>
      <c r="BX292" s="119"/>
      <c r="BY292" s="120"/>
      <c r="BZ292" s="120"/>
      <c r="CA292" s="120"/>
      <c r="CB292" s="121"/>
      <c r="CC292" s="112"/>
      <c r="CD292" s="122"/>
      <c r="CE292" s="120"/>
      <c r="CF292" s="120"/>
      <c r="CG292" s="120"/>
      <c r="CH292" s="120"/>
      <c r="CI292" s="123"/>
      <c r="CJ292" s="26"/>
      <c r="CK292" s="124"/>
    </row>
    <row r="293" spans="1:89" x14ac:dyDescent="0.3">
      <c r="A293" s="126" t="str">
        <f>+A266</f>
        <v>NOVILLOS</v>
      </c>
      <c r="B293" s="127">
        <f>+Q266</f>
        <v>45</v>
      </c>
      <c r="D293" s="95"/>
      <c r="E293" s="129"/>
      <c r="F293" s="129"/>
      <c r="G293" s="129"/>
      <c r="H293" s="130"/>
      <c r="I293" s="131"/>
      <c r="J293" s="132"/>
      <c r="K293" s="129"/>
      <c r="L293" s="129"/>
      <c r="M293" s="129"/>
      <c r="N293" s="129"/>
      <c r="O293" s="133"/>
      <c r="Q293" s="134">
        <f>SUM(B293+D293+E293+F293+G293+H293-J293-K293-L293-M293-N293-O293)</f>
        <v>45</v>
      </c>
      <c r="S293" s="126" t="str">
        <f>+S266</f>
        <v>NOVILLOS</v>
      </c>
      <c r="T293" s="135">
        <f>+AI266</f>
        <v>0</v>
      </c>
      <c r="V293" s="95"/>
      <c r="W293" s="137"/>
      <c r="X293" s="137"/>
      <c r="Y293" s="137"/>
      <c r="Z293" s="138"/>
      <c r="AB293" s="139"/>
      <c r="AC293" s="137"/>
      <c r="AD293" s="137"/>
      <c r="AE293" s="137"/>
      <c r="AF293" s="137"/>
      <c r="AG293" s="140"/>
      <c r="AI293" s="134">
        <f>SUM(T293+V293+W293+X293+Y293+Z293-AB293-AC293-AD293-AE293-AF293-AG293)</f>
        <v>0</v>
      </c>
      <c r="AK293" s="179">
        <f>AK266</f>
        <v>0</v>
      </c>
      <c r="AL293" s="142">
        <f>+BA266</f>
        <v>0</v>
      </c>
      <c r="AN293" s="95"/>
      <c r="AO293" s="144"/>
      <c r="AP293" s="144"/>
      <c r="AQ293" s="144"/>
      <c r="AR293" s="145"/>
      <c r="AS293" s="146"/>
      <c r="AT293" s="147"/>
      <c r="AU293" s="144"/>
      <c r="AV293" s="144"/>
      <c r="AW293" s="144"/>
      <c r="AX293" s="144"/>
      <c r="AY293" s="148"/>
      <c r="BA293" s="110">
        <f>SUM(AL293+AN293+AO293+AP293+AQ293+AR293-AT293-AU293-AV293-AW293-AX293-AY293)</f>
        <v>0</v>
      </c>
      <c r="BB293" s="149"/>
      <c r="BC293" s="126" t="str">
        <f t="shared" si="316"/>
        <v>NOVILLOS</v>
      </c>
      <c r="BD293" s="127">
        <f>+BS266</f>
        <v>275</v>
      </c>
      <c r="BF293" s="113"/>
      <c r="BG293" s="151"/>
      <c r="BH293" s="151"/>
      <c r="BI293" s="151"/>
      <c r="BJ293" s="152"/>
      <c r="BL293" s="153"/>
      <c r="BM293" s="151"/>
      <c r="BN293" s="151"/>
      <c r="BO293" s="151"/>
      <c r="BP293" s="151"/>
      <c r="BQ293" s="154"/>
      <c r="BS293" s="110">
        <f>SUM(BD293+BF293+BG293+BH293+BI293+BJ293-BL293-BM293-BN293-BO293-BP293-BQ293)</f>
        <v>275</v>
      </c>
      <c r="BT293" s="149"/>
      <c r="BU293" s="126" t="str">
        <f t="shared" si="317"/>
        <v>NOVILLOS</v>
      </c>
      <c r="BV293" s="127">
        <f>+CK266</f>
        <v>176</v>
      </c>
      <c r="BX293" s="119"/>
      <c r="BY293" s="156"/>
      <c r="BZ293" s="156"/>
      <c r="CA293" s="156"/>
      <c r="CB293" s="157"/>
      <c r="CD293" s="158"/>
      <c r="CE293" s="156"/>
      <c r="CF293" s="156"/>
      <c r="CG293" s="156"/>
      <c r="CH293" s="156"/>
      <c r="CI293" s="159"/>
      <c r="CK293" s="110">
        <f>SUM(BV293+BX293+BY293+BZ293+CA293+CB293-CD293-CE293-CF293-CG293-CH293-CI293)</f>
        <v>176</v>
      </c>
    </row>
    <row r="294" spans="1:89" x14ac:dyDescent="0.3">
      <c r="A294" s="126" t="str">
        <f>+A267</f>
        <v>CALENTADORES</v>
      </c>
      <c r="B294" s="127">
        <f>+Q267</f>
        <v>0</v>
      </c>
      <c r="D294" s="95"/>
      <c r="E294" s="129"/>
      <c r="F294" s="129"/>
      <c r="G294" s="129"/>
      <c r="H294" s="130"/>
      <c r="I294" s="131"/>
      <c r="J294" s="132"/>
      <c r="K294" s="129"/>
      <c r="L294" s="129"/>
      <c r="M294" s="129"/>
      <c r="N294" s="129"/>
      <c r="O294" s="133"/>
      <c r="Q294" s="134">
        <f>SUM(B294+D294+E294+F294+G294+H294-J294-K294-L294-M294-N294-O294)</f>
        <v>0</v>
      </c>
      <c r="S294" s="126" t="str">
        <f>+S267</f>
        <v>CALENTADORES</v>
      </c>
      <c r="T294" s="135">
        <f>+AI267</f>
        <v>0</v>
      </c>
      <c r="V294" s="95"/>
      <c r="W294" s="137"/>
      <c r="X294" s="137"/>
      <c r="Y294" s="137"/>
      <c r="Z294" s="138"/>
      <c r="AB294" s="139"/>
      <c r="AC294" s="137"/>
      <c r="AD294" s="137"/>
      <c r="AE294" s="137"/>
      <c r="AF294" s="137"/>
      <c r="AG294" s="140"/>
      <c r="AI294" s="134">
        <f>SUM(T294+V294+W294+X294+Y294+Z294-AB294-AC294-AD294-AE294-AF294-AG294)</f>
        <v>0</v>
      </c>
      <c r="AK294" s="179">
        <f>AK267</f>
        <v>0</v>
      </c>
      <c r="AL294" s="142">
        <f>+BA267</f>
        <v>0</v>
      </c>
      <c r="AN294" s="95"/>
      <c r="AO294" s="144"/>
      <c r="AP294" s="144"/>
      <c r="AQ294" s="144"/>
      <c r="AR294" s="145"/>
      <c r="AS294" s="146"/>
      <c r="AT294" s="147"/>
      <c r="AU294" s="144"/>
      <c r="AV294" s="144"/>
      <c r="AW294" s="144"/>
      <c r="AX294" s="144"/>
      <c r="AY294" s="148"/>
      <c r="BA294" s="110">
        <f>SUM(AL294+AN294+AO294+AP294+AQ294+AR294-AT294-AU294-AV294-AW294-AX294-AY294)</f>
        <v>0</v>
      </c>
      <c r="BB294" s="149"/>
      <c r="BC294" s="126" t="str">
        <f t="shared" si="316"/>
        <v>CALENTADORES</v>
      </c>
      <c r="BD294" s="127">
        <f>+BS267</f>
        <v>0</v>
      </c>
      <c r="BF294" s="113"/>
      <c r="BG294" s="151"/>
      <c r="BH294" s="151"/>
      <c r="BI294" s="151"/>
      <c r="BJ294" s="152"/>
      <c r="BL294" s="153"/>
      <c r="BM294" s="151"/>
      <c r="BN294" s="151"/>
      <c r="BO294" s="151"/>
      <c r="BP294" s="151"/>
      <c r="BQ294" s="154"/>
      <c r="BS294" s="110">
        <f>SUM(BD294+BF294+BG294+BH294+BI294+BJ294-BL294-BM294-BN294-BO294-BP294-BQ294)</f>
        <v>0</v>
      </c>
      <c r="BT294" s="149"/>
      <c r="BU294" s="126" t="str">
        <f t="shared" si="317"/>
        <v>CALENTADORES</v>
      </c>
      <c r="BV294" s="127">
        <f>+CK267</f>
        <v>0</v>
      </c>
      <c r="BX294" s="119"/>
      <c r="BY294" s="156"/>
      <c r="BZ294" s="156"/>
      <c r="CA294" s="156"/>
      <c r="CB294" s="157"/>
      <c r="CD294" s="158"/>
      <c r="CE294" s="156"/>
      <c r="CF294" s="156"/>
      <c r="CG294" s="156"/>
      <c r="CH294" s="156"/>
      <c r="CI294" s="159"/>
      <c r="CK294" s="110">
        <f>SUM(BV294+BX294+BY294+BZ294+CA294+CB294-CD294-CE294-CF294-CG294-CH294-CI294)</f>
        <v>0</v>
      </c>
    </row>
    <row r="295" spans="1:89" x14ac:dyDescent="0.3">
      <c r="A295" s="126" t="str">
        <f>+A268</f>
        <v>VACAS CUCHILLO</v>
      </c>
      <c r="B295" s="127">
        <f>+Q268</f>
        <v>0</v>
      </c>
      <c r="D295" s="95"/>
      <c r="E295" s="129"/>
      <c r="F295" s="129"/>
      <c r="G295" s="129"/>
      <c r="H295" s="130"/>
      <c r="I295" s="131"/>
      <c r="J295" s="132"/>
      <c r="K295" s="129"/>
      <c r="L295" s="129"/>
      <c r="M295" s="129"/>
      <c r="N295" s="129"/>
      <c r="O295" s="133"/>
      <c r="Q295" s="134">
        <f>SUM(B295+D295+E295+F295+G295+H295-J295-K295-L295-M295-N295-O295)</f>
        <v>0</v>
      </c>
      <c r="S295" s="126" t="str">
        <f>+S268</f>
        <v>VACAS CUCHILLO</v>
      </c>
      <c r="T295" s="135">
        <f>+AI268</f>
        <v>0</v>
      </c>
      <c r="V295" s="95"/>
      <c r="W295" s="137"/>
      <c r="X295" s="137"/>
      <c r="Y295" s="137"/>
      <c r="Z295" s="138"/>
      <c r="AB295" s="139"/>
      <c r="AC295" s="137"/>
      <c r="AD295" s="137"/>
      <c r="AE295" s="137"/>
      <c r="AF295" s="137"/>
      <c r="AG295" s="140"/>
      <c r="AI295" s="134">
        <f>SUM(T295+V295+W295+X295+Y295+Z295-AB295-AC295-AD295-AE295-AF295-AG295)</f>
        <v>0</v>
      </c>
      <c r="AK295" s="179">
        <f>AK268</f>
        <v>0</v>
      </c>
      <c r="AL295" s="142">
        <f>+BA268</f>
        <v>0</v>
      </c>
      <c r="AN295" s="95"/>
      <c r="AO295" s="144"/>
      <c r="AP295" s="144"/>
      <c r="AQ295" s="144"/>
      <c r="AR295" s="145"/>
      <c r="AS295" s="146"/>
      <c r="AT295" s="147"/>
      <c r="AU295" s="144"/>
      <c r="AV295" s="144"/>
      <c r="AW295" s="144"/>
      <c r="AX295" s="144"/>
      <c r="AY295" s="148"/>
      <c r="BA295" s="110">
        <f>SUM(AL295+AN295+AO295+AP295+AQ295+AR295-AT295-AU295-AV295-AW295-AX295-AY295)</f>
        <v>0</v>
      </c>
      <c r="BB295" s="149"/>
      <c r="BC295" s="126" t="str">
        <f t="shared" si="316"/>
        <v>VACAS CUCHILLO</v>
      </c>
      <c r="BD295" s="127">
        <f>+BS268</f>
        <v>0</v>
      </c>
      <c r="BF295" s="113"/>
      <c r="BG295" s="151"/>
      <c r="BH295" s="151"/>
      <c r="BI295" s="151"/>
      <c r="BJ295" s="152"/>
      <c r="BL295" s="153"/>
      <c r="BM295" s="151"/>
      <c r="BN295" s="151"/>
      <c r="BO295" s="151"/>
      <c r="BP295" s="151"/>
      <c r="BQ295" s="154"/>
      <c r="BS295" s="110">
        <f>SUM(BD295+BF295+BG295+BH295+BI295+BJ295-BL295-BM295-BN295-BO295-BP295-BQ295)</f>
        <v>0</v>
      </c>
      <c r="BT295" s="149"/>
      <c r="BU295" s="126" t="str">
        <f t="shared" si="317"/>
        <v>VACAS CUCHILLO</v>
      </c>
      <c r="BV295" s="127">
        <f>+CK268</f>
        <v>0</v>
      </c>
      <c r="BX295" s="119"/>
      <c r="BY295" s="156"/>
      <c r="BZ295" s="156"/>
      <c r="CA295" s="156"/>
      <c r="CB295" s="157"/>
      <c r="CD295" s="158"/>
      <c r="CE295" s="156"/>
      <c r="CF295" s="156"/>
      <c r="CG295" s="156"/>
      <c r="CH295" s="156"/>
      <c r="CI295" s="159"/>
      <c r="CK295" s="110">
        <f>SUM(BV295+BX295+BY295+BZ295+CA295+CB295-CD295-CE295-CF295-CG295-CH295-CI295)</f>
        <v>0</v>
      </c>
    </row>
    <row r="296" spans="1:89" ht="15" thickBot="1" x14ac:dyDescent="0.35">
      <c r="A296" s="126" t="str">
        <f>+A269</f>
        <v>NOVILLAS CUCHILLOS</v>
      </c>
      <c r="B296" s="127">
        <f>+Q269</f>
        <v>0</v>
      </c>
      <c r="D296" s="95"/>
      <c r="E296" s="180"/>
      <c r="F296" s="180"/>
      <c r="G296" s="180"/>
      <c r="H296" s="181"/>
      <c r="I296" s="131"/>
      <c r="J296" s="182"/>
      <c r="K296" s="183"/>
      <c r="L296" s="183"/>
      <c r="M296" s="183"/>
      <c r="N296" s="183"/>
      <c r="O296" s="184"/>
      <c r="Q296" s="134">
        <f>SUM(B296+D296+E296+F296+G296+H296-J296-K296-L296-M296-N296-O296)</f>
        <v>0</v>
      </c>
      <c r="S296" s="126" t="str">
        <f>+S269</f>
        <v>NOVILLAS CUCHILLOS</v>
      </c>
      <c r="T296" s="135">
        <f>+AI269</f>
        <v>0</v>
      </c>
      <c r="V296" s="95"/>
      <c r="W296" s="185"/>
      <c r="X296" s="185"/>
      <c r="Y296" s="185"/>
      <c r="Z296" s="186"/>
      <c r="AB296" s="187"/>
      <c r="AC296" s="188"/>
      <c r="AD296" s="188"/>
      <c r="AE296" s="188"/>
      <c r="AF296" s="188"/>
      <c r="AG296" s="189"/>
      <c r="AI296" s="134">
        <f>SUM(T296+V296+W296+X296+Y296+Z296-AB296-AC296-AD296-AE296-AF296-AG296)</f>
        <v>0</v>
      </c>
      <c r="AK296" s="179">
        <f>AK269</f>
        <v>0</v>
      </c>
      <c r="AL296" s="142">
        <f>+BA269</f>
        <v>0</v>
      </c>
      <c r="AN296" s="95"/>
      <c r="AO296" s="190"/>
      <c r="AP296" s="190"/>
      <c r="AQ296" s="190"/>
      <c r="AR296" s="191"/>
      <c r="AS296" s="146"/>
      <c r="AT296" s="192"/>
      <c r="AU296" s="193"/>
      <c r="AV296" s="193"/>
      <c r="AW296" s="193"/>
      <c r="AX296" s="193"/>
      <c r="AY296" s="194"/>
      <c r="BA296" s="110">
        <f>SUM(AL296+AN296+AO296+AP296+AQ296+AR296-AT296-AU296-AV296-AW296-AX296-AY296)</f>
        <v>0</v>
      </c>
      <c r="BB296" s="149"/>
      <c r="BC296" s="126" t="str">
        <f t="shared" si="316"/>
        <v>NOVILLAS CUCHILLOS</v>
      </c>
      <c r="BD296" s="127">
        <f>+BS269</f>
        <v>0</v>
      </c>
      <c r="BF296" s="113"/>
      <c r="BG296" s="151"/>
      <c r="BH296" s="151"/>
      <c r="BI296" s="151"/>
      <c r="BJ296" s="152"/>
      <c r="BL296" s="153"/>
      <c r="BM296" s="151"/>
      <c r="BN296" s="151"/>
      <c r="BO296" s="151"/>
      <c r="BP296" s="151"/>
      <c r="BQ296" s="154"/>
      <c r="BS296" s="110">
        <f>SUM(BD296+BF296+BG296+BH296+BI296+BJ296-BL296-BM296-BN296-BO296-BP296-BQ296)</f>
        <v>0</v>
      </c>
      <c r="BT296" s="149"/>
      <c r="BU296" s="126" t="str">
        <f t="shared" si="317"/>
        <v>NOVILLAS CUCHILLOS</v>
      </c>
      <c r="BV296" s="127">
        <f>+CK269</f>
        <v>0</v>
      </c>
      <c r="BX296" s="119"/>
      <c r="BY296" s="156"/>
      <c r="BZ296" s="156"/>
      <c r="CA296" s="156"/>
      <c r="CB296" s="157"/>
      <c r="CD296" s="158"/>
      <c r="CE296" s="156"/>
      <c r="CF296" s="156"/>
      <c r="CG296" s="156"/>
      <c r="CH296" s="156"/>
      <c r="CI296" s="159"/>
      <c r="CK296" s="110">
        <f>SUM(BV296+BX296+BY296+BZ296+CA296+CB296-CD296-CE296-CF296-CG296-CH296-CI296)</f>
        <v>0</v>
      </c>
    </row>
    <row r="297" spans="1:89" ht="13.5" customHeight="1" x14ac:dyDescent="0.3">
      <c r="A297" s="195" t="s">
        <v>42</v>
      </c>
      <c r="B297" s="196">
        <f>SUM(B278:B296)</f>
        <v>384</v>
      </c>
      <c r="D297" s="197">
        <f>+D278+D279+D280+D281+D282+D283+D285+D286+D287+D288+D289+D290+D291+D293+D294+D295+D296</f>
        <v>0</v>
      </c>
      <c r="E297" s="197">
        <f>+E278+E279+E280+E281+E282+E283+E285+E286+E287+E288+E289+E290+E291+E293+E294+E295+E296</f>
        <v>0</v>
      </c>
      <c r="F297" s="197">
        <f>+F278+F279+F280+F281+F282+F283+F285+F286+F287+F288+F289+F290+F291+F293+F294+F295+F296</f>
        <v>0</v>
      </c>
      <c r="G297" s="197">
        <f>+G278+G279+G280+G281+G282+G283+G285+G286+G287+G288+G289+G290+G291+G293+G294+G295+G296</f>
        <v>0</v>
      </c>
      <c r="H297" s="197">
        <f>+H278+H279+H280+H281+H282+H283+H285+H286+H287+H288+H289+H290+H291+H293+H294+H295+H296</f>
        <v>0</v>
      </c>
      <c r="J297" s="198">
        <f t="shared" ref="J297:O297" si="344">+J278+J279+J280+J281+J282+J283+J285+J286+J287+J288+J289+J290+J291+J293+J294+J295+J296</f>
        <v>0</v>
      </c>
      <c r="K297" s="198">
        <f t="shared" si="344"/>
        <v>0</v>
      </c>
      <c r="L297" s="198">
        <f t="shared" si="344"/>
        <v>0</v>
      </c>
      <c r="M297" s="198">
        <f t="shared" si="344"/>
        <v>0</v>
      </c>
      <c r="N297" s="198">
        <f t="shared" si="344"/>
        <v>0</v>
      </c>
      <c r="O297" s="198">
        <f t="shared" si="344"/>
        <v>0</v>
      </c>
      <c r="Q297" s="134">
        <f>+SUM(B297:H297)-SUM(J297:O297)</f>
        <v>384</v>
      </c>
      <c r="S297" s="195" t="s">
        <v>42</v>
      </c>
      <c r="T297" s="196">
        <f>SUM(T278:T296)</f>
        <v>324</v>
      </c>
      <c r="V297" s="199">
        <f>+V278+V279+V280+V281+V282+V283+V285+V286+V287+V288+V289+V290+V291+V293+V294+V295+V296</f>
        <v>1</v>
      </c>
      <c r="W297" s="199">
        <f>+W278+W279+W280+W281+W282+W283+W285+W286+W287+W288+W289+W290+W291+W293+W294+W295+W296</f>
        <v>0</v>
      </c>
      <c r="X297" s="199">
        <f>+X278+X279+X280+X281+X282+X283+X285+X286+X287+X288+X289+X290+X291+X293+X294+X295+X296</f>
        <v>0</v>
      </c>
      <c r="Y297" s="199">
        <f>+Y278+Y279+Y280+Y281+Y282+Y283+Y285+Y286+Y287+Y288+Y289+Y290+Y291+Y293+Y294+Y295+Y296</f>
        <v>0</v>
      </c>
      <c r="Z297" s="199">
        <f>+Z278+Z279+Z280+Z281+Z282+Z283+Z285+Z286+Z287+Z288+Z289+Z290+Z291+Z293+Z294+Z295+Z296</f>
        <v>1</v>
      </c>
      <c r="AB297" s="200">
        <f t="shared" ref="AB297:AG297" si="345">+AB278+AB279+AB280+AB281+AB282+AB283+AB285+AB286+AB287+AB288+AB289+AB290+AB291+AB293+AB294+AB295+AB296</f>
        <v>1</v>
      </c>
      <c r="AC297" s="200">
        <f t="shared" si="345"/>
        <v>0</v>
      </c>
      <c r="AD297" s="200">
        <f t="shared" si="345"/>
        <v>0</v>
      </c>
      <c r="AE297" s="200">
        <f t="shared" si="345"/>
        <v>0</v>
      </c>
      <c r="AF297" s="200">
        <f t="shared" si="345"/>
        <v>0</v>
      </c>
      <c r="AG297" s="200">
        <f t="shared" si="345"/>
        <v>1</v>
      </c>
      <c r="AI297" s="134">
        <f>+SUM(T297:Z297)-SUM(AB297:AG297)</f>
        <v>324</v>
      </c>
      <c r="AK297" s="62" t="s">
        <v>42</v>
      </c>
      <c r="AL297" s="201">
        <f>SUM(AL278:AL296)</f>
        <v>28</v>
      </c>
      <c r="AN297" s="201">
        <f>+AN278+AN279+AN280+AN281+AN282+AN283+AN285+AN286+AN287+AN288+AN289+AN290+AN291+AN293+AN294+AN295+AN296</f>
        <v>0</v>
      </c>
      <c r="AO297" s="201">
        <f>+AO278+AO279+AO280+AO281+AO282+AO283+AO285+AO286+AO287+AO288+AO289+AO290+AO291+AO293+AO294+AO295+AO296</f>
        <v>0</v>
      </c>
      <c r="AP297" s="201">
        <f>+AP278+AP279+AP280+AP281+AP282+AP283+AP285+AP286+AP287+AP288+AP289+AP290+AP291+AP293+AP294+AP295+AP296</f>
        <v>0</v>
      </c>
      <c r="AQ297" s="201">
        <f>+AQ278+AQ279+AQ280+AQ281+AQ282+AQ283+AQ285+AQ286+AQ287+AQ288+AQ289+AQ290+AQ291+AQ293+AQ294+AQ295+AQ296</f>
        <v>0</v>
      </c>
      <c r="AR297" s="201">
        <f>+AR278+AR279+AR280+AR281+AR282+AR283+AR285+AR286+AR287+AR288+AR289+AR290+AR291+AR293+AR294+AR295+AR296</f>
        <v>0</v>
      </c>
      <c r="AT297" s="201">
        <f t="shared" ref="AT297:AY297" si="346">+AT278+AT279+AT280+AT281+AT282+AT283+AT285+AT286+AT287+AT288+AT289+AT290+AT291+AT293+AT294+AT295+AT296</f>
        <v>0</v>
      </c>
      <c r="AU297" s="201">
        <f t="shared" si="346"/>
        <v>0</v>
      </c>
      <c r="AV297" s="201">
        <f t="shared" si="346"/>
        <v>0</v>
      </c>
      <c r="AW297" s="201">
        <f t="shared" si="346"/>
        <v>0</v>
      </c>
      <c r="AX297" s="201">
        <f t="shared" si="346"/>
        <v>0</v>
      </c>
      <c r="AY297" s="201">
        <f t="shared" si="346"/>
        <v>0</v>
      </c>
      <c r="BA297" s="110">
        <f>+SUM(AL297:AR297)-SUM(AT297:AY297)</f>
        <v>28</v>
      </c>
      <c r="BB297" s="149"/>
      <c r="BC297" s="62" t="s">
        <v>42</v>
      </c>
      <c r="BD297" s="201">
        <f>SUM(BD278:BD296)</f>
        <v>275</v>
      </c>
      <c r="BF297" s="201">
        <f>+BF278+BF279+BF280+BF281+BF282+BF283+BF285+BF286+BF287+BF288+BF289+BF290+BF291+BF293+BF294+BF295+BF296</f>
        <v>0</v>
      </c>
      <c r="BG297" s="201">
        <f>+BG278+BG279+BG280+BG281+BG282+BG283+BG285+BG286+BG287+BG288+BG289+BG290+BG291+BG293+BG294+BG295+BG296</f>
        <v>0</v>
      </c>
      <c r="BH297" s="201">
        <f>+BH278+BH279+BH280+BH281+BH282+BH283+BH285+BH286+BH287+BH288+BH289+BH290+BH291+BH293+BH294+BH295+BH296</f>
        <v>0</v>
      </c>
      <c r="BI297" s="201">
        <f>+BI278+BI279+BI280+BI281+BI282+BI283+BI285+BI286+BI287+BI288+BI289+BI290+BI291+BI293+BI294+BI295+BI296</f>
        <v>0</v>
      </c>
      <c r="BJ297" s="201">
        <f>+BJ278+BJ279+BJ280+BJ281+BJ282+BJ283+BJ285+BJ286+BJ287+BJ288+BJ289+BJ290+BJ291+BJ293+BJ294+BJ295+BJ296</f>
        <v>0</v>
      </c>
      <c r="BL297" s="201">
        <f t="shared" ref="BL297:BQ297" si="347">+BL278+BL279+BL280+BL281+BL282+BL283+BL285+BL286+BL287+BL288+BL289+BL290+BL291+BL293+BL294+BL295+BL296</f>
        <v>0</v>
      </c>
      <c r="BM297" s="201">
        <f t="shared" si="347"/>
        <v>0</v>
      </c>
      <c r="BN297" s="201">
        <f t="shared" si="347"/>
        <v>0</v>
      </c>
      <c r="BO297" s="201">
        <f t="shared" si="347"/>
        <v>0</v>
      </c>
      <c r="BP297" s="201">
        <f t="shared" si="347"/>
        <v>0</v>
      </c>
      <c r="BQ297" s="201">
        <f t="shared" si="347"/>
        <v>0</v>
      </c>
      <c r="BS297" s="110">
        <f>+SUM(BD297:BJ297)-SUM(BL297:BQ297)</f>
        <v>275</v>
      </c>
      <c r="BT297" s="149"/>
      <c r="BU297" s="62" t="s">
        <v>42</v>
      </c>
      <c r="BV297" s="201">
        <f>SUM(BV278:BV296)</f>
        <v>178</v>
      </c>
      <c r="BX297" s="201">
        <f>+BX278+BX279+BX280+BX281+BX282+BX283+BX285+BX286+BX287+BX288+BX289+BX290+BX291+BX293+BX294+BX295+BX296</f>
        <v>0</v>
      </c>
      <c r="BY297" s="201">
        <f>+BY278+BY279+BY280+BY281+BY282+BY283+BY285+BY286+BY287+BY288+BY289+BY290+BY291+BY293+BY294+BY295+BY296</f>
        <v>0</v>
      </c>
      <c r="BZ297" s="201">
        <f>+BZ278+BZ279+BZ280+BZ281+BZ282+BZ283+BZ285+BZ286+BZ287+BZ288+BZ289+BZ290+BZ291+BZ293+BZ294+BZ295+BZ296</f>
        <v>0</v>
      </c>
      <c r="CA297" s="201">
        <f>+CA278+CA279+CA280+CA281+CA282+CA283+CA285+CA286+CA287+CA288+CA289+CA290+CA291+CA293+CA294+CA295+CA296</f>
        <v>0</v>
      </c>
      <c r="CB297" s="201">
        <f>+CB278+CB279+CB280+CB281+CB282+CB283+CB285+CB286+CB287+CB288+CB289+CB290+CB291+CB293+CB294+CB295+CB296</f>
        <v>0</v>
      </c>
      <c r="CD297" s="201">
        <f t="shared" ref="CD297:CI297" si="348">+CD278+CD279+CD280+CD281+CD282+CD283+CD285+CD286+CD287+CD288+CD289+CD290+CD291+CD293+CD294+CD295+CD296</f>
        <v>0</v>
      </c>
      <c r="CE297" s="201">
        <f t="shared" si="348"/>
        <v>0</v>
      </c>
      <c r="CF297" s="201">
        <f t="shared" si="348"/>
        <v>0</v>
      </c>
      <c r="CG297" s="201">
        <f t="shared" si="348"/>
        <v>0</v>
      </c>
      <c r="CH297" s="201">
        <f t="shared" si="348"/>
        <v>0</v>
      </c>
      <c r="CI297" s="201">
        <f t="shared" si="348"/>
        <v>0</v>
      </c>
      <c r="CK297" s="110">
        <f>+SUM(BV297:CB297)-SUM(CD297:CI297)</f>
        <v>178</v>
      </c>
    </row>
    <row r="298" spans="1:89" s="13" customFormat="1" x14ac:dyDescent="0.3">
      <c r="A298" s="12"/>
      <c r="Q298" s="14"/>
      <c r="S298" s="12"/>
      <c r="AI298" s="14" t="e">
        <f>#REF!-AI297</f>
        <v>#REF!</v>
      </c>
      <c r="AK298" s="15"/>
      <c r="AL298" s="16"/>
      <c r="AM298" s="16"/>
      <c r="AN298" s="16"/>
      <c r="AO298" s="16"/>
      <c r="AP298" s="16"/>
      <c r="AQ298" s="16"/>
      <c r="AR298" s="16"/>
      <c r="AS298" s="16"/>
      <c r="AT298" s="16"/>
      <c r="AU298" s="16"/>
      <c r="AV298" s="16"/>
      <c r="AW298" s="16"/>
      <c r="AX298" s="16"/>
      <c r="AY298" s="16"/>
      <c r="AZ298" s="16"/>
      <c r="BA298" s="17">
        <f>BB297-BA297</f>
        <v>-28</v>
      </c>
      <c r="BB298" s="14"/>
      <c r="BC298" s="15"/>
      <c r="BD298" s="16"/>
      <c r="BE298" s="16"/>
      <c r="BF298" s="16"/>
      <c r="BG298" s="16"/>
      <c r="BH298" s="16"/>
      <c r="BI298" s="16"/>
      <c r="BJ298" s="16"/>
      <c r="BK298" s="16"/>
      <c r="BL298" s="16"/>
      <c r="BM298" s="16"/>
      <c r="BN298" s="16"/>
      <c r="BO298" s="16"/>
      <c r="BP298" s="16"/>
      <c r="BQ298" s="16"/>
      <c r="BR298" s="16"/>
      <c r="BS298" s="17">
        <f>BT297-BS297</f>
        <v>-275</v>
      </c>
      <c r="BT298" s="14"/>
      <c r="BU298" s="15"/>
      <c r="BV298" s="16"/>
      <c r="BW298" s="16"/>
      <c r="BX298" s="16"/>
      <c r="BY298" s="16"/>
      <c r="BZ298" s="16"/>
      <c r="CA298" s="16"/>
      <c r="CB298" s="16"/>
      <c r="CC298" s="16"/>
      <c r="CD298" s="16"/>
      <c r="CE298" s="16"/>
      <c r="CF298" s="16"/>
      <c r="CG298" s="16"/>
      <c r="CH298" s="16"/>
      <c r="CI298" s="16"/>
      <c r="CJ298" s="16"/>
      <c r="CK298" s="17">
        <f>CL297-CK297</f>
        <v>-178</v>
      </c>
    </row>
    <row r="299" spans="1:89" s="203" customFormat="1" ht="15.6" x14ac:dyDescent="0.3">
      <c r="A299" s="202" t="str">
        <f>+A272</f>
        <v>finca 1</v>
      </c>
      <c r="S299" s="202" t="str">
        <f>+S272</f>
        <v>finca 2</v>
      </c>
      <c r="AK299" s="204" t="str">
        <f>+AK272</f>
        <v>bestias</v>
      </c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C299" s="204" t="str">
        <f>+BC272</f>
        <v>finca 3</v>
      </c>
      <c r="BD299" s="26"/>
      <c r="BE299" s="26"/>
      <c r="BF299" s="26"/>
      <c r="BG299" s="26"/>
      <c r="BH299" s="26"/>
      <c r="BI299" s="26"/>
      <c r="BJ299" s="26"/>
      <c r="BK299" s="26"/>
      <c r="BL299" s="26"/>
      <c r="BM299" s="26"/>
      <c r="BN299" s="26"/>
      <c r="BO299" s="26"/>
      <c r="BP299" s="26"/>
      <c r="BQ299" s="26"/>
      <c r="BR299" s="26"/>
      <c r="BS299" s="26"/>
      <c r="BU299" s="204" t="str">
        <f>+BU272</f>
        <v>finca 4</v>
      </c>
      <c r="BV299" s="26"/>
      <c r="BW299" s="26"/>
      <c r="BX299" s="26"/>
      <c r="BY299" s="26"/>
      <c r="BZ299" s="26"/>
      <c r="CA299" s="26"/>
      <c r="CB299" s="26"/>
      <c r="CC299" s="26"/>
      <c r="CD299" s="26"/>
      <c r="CE299" s="26"/>
      <c r="CF299" s="26"/>
      <c r="CG299" s="26"/>
      <c r="CH299" s="26"/>
      <c r="CI299" s="26"/>
      <c r="CJ299" s="26"/>
      <c r="CK299" s="26"/>
    </row>
    <row r="300" spans="1:89" s="206" customFormat="1" ht="18" thickBot="1" x14ac:dyDescent="0.35">
      <c r="A300" s="18">
        <f>+A273+1</f>
        <v>43477</v>
      </c>
      <c r="B300" s="205"/>
      <c r="C300" s="205"/>
      <c r="D300" s="205"/>
      <c r="S300" s="207">
        <f>+S274+1</f>
        <v>43477</v>
      </c>
      <c r="T300" s="205"/>
      <c r="U300" s="205"/>
      <c r="V300" s="205"/>
      <c r="AK300" s="208">
        <f>+AK274+1</f>
        <v>43477</v>
      </c>
      <c r="AL300" s="209"/>
      <c r="AM300" s="209"/>
      <c r="AN300" s="209"/>
      <c r="AO300" s="210"/>
      <c r="AP300" s="210"/>
      <c r="AQ300" s="210"/>
      <c r="AR300" s="210"/>
      <c r="AS300" s="210"/>
      <c r="AT300" s="210"/>
      <c r="AU300" s="210"/>
      <c r="AV300" s="210"/>
      <c r="AW300" s="210"/>
      <c r="AX300" s="210"/>
      <c r="AY300" s="210"/>
      <c r="AZ300" s="210"/>
      <c r="BA300" s="210"/>
      <c r="BC300" s="208">
        <f>+BC274+1</f>
        <v>43477</v>
      </c>
      <c r="BD300" s="209"/>
      <c r="BE300" s="209"/>
      <c r="BF300" s="209"/>
      <c r="BG300" s="210"/>
      <c r="BH300" s="210"/>
      <c r="BI300" s="210"/>
      <c r="BJ300" s="210"/>
      <c r="BK300" s="210"/>
      <c r="BL300" s="210"/>
      <c r="BM300" s="210"/>
      <c r="BN300" s="210"/>
      <c r="BO300" s="210"/>
      <c r="BP300" s="210"/>
      <c r="BQ300" s="210"/>
      <c r="BR300" s="210"/>
      <c r="BS300" s="210"/>
      <c r="BU300" s="208">
        <f>+BU274+1</f>
        <v>43477</v>
      </c>
      <c r="BV300" s="209"/>
      <c r="BW300" s="209"/>
      <c r="BX300" s="209"/>
      <c r="BY300" s="210"/>
      <c r="BZ300" s="210"/>
      <c r="CA300" s="210"/>
      <c r="CB300" s="210"/>
      <c r="CC300" s="210"/>
      <c r="CD300" s="210"/>
      <c r="CE300" s="210"/>
      <c r="CF300" s="210"/>
      <c r="CG300" s="210"/>
      <c r="CH300" s="210"/>
      <c r="CI300" s="210"/>
      <c r="CJ300" s="210"/>
      <c r="CK300" s="210"/>
    </row>
    <row r="301" spans="1:89" ht="18" thickBot="1" x14ac:dyDescent="0.35">
      <c r="A301" s="27">
        <f>+A300</f>
        <v>43477</v>
      </c>
      <c r="D301" s="28" t="s">
        <v>5</v>
      </c>
      <c r="E301" s="29"/>
      <c r="F301" s="29"/>
      <c r="G301" s="29"/>
      <c r="H301" s="30"/>
      <c r="I301" s="21"/>
      <c r="J301" s="31" t="s">
        <v>6</v>
      </c>
      <c r="K301" s="32"/>
      <c r="L301" s="32"/>
      <c r="M301" s="32"/>
      <c r="N301" s="32"/>
      <c r="O301" s="33"/>
      <c r="S301" s="27">
        <f>+S300</f>
        <v>43477</v>
      </c>
      <c r="V301" s="34" t="s">
        <v>5</v>
      </c>
      <c r="W301" s="35"/>
      <c r="X301" s="35"/>
      <c r="Y301" s="35"/>
      <c r="Z301" s="36"/>
      <c r="AA301" s="23"/>
      <c r="AB301" s="37" t="s">
        <v>6</v>
      </c>
      <c r="AC301" s="38"/>
      <c r="AD301" s="38"/>
      <c r="AE301" s="38"/>
      <c r="AF301" s="38"/>
      <c r="AG301" s="39"/>
      <c r="AK301" s="40">
        <f>+AK300</f>
        <v>43477</v>
      </c>
      <c r="AN301" s="41" t="s">
        <v>5</v>
      </c>
      <c r="AO301" s="42"/>
      <c r="AP301" s="42"/>
      <c r="AQ301" s="42"/>
      <c r="AR301" s="43"/>
      <c r="AT301" s="44" t="s">
        <v>6</v>
      </c>
      <c r="AU301" s="45"/>
      <c r="AV301" s="45"/>
      <c r="AW301" s="45"/>
      <c r="AX301" s="45"/>
      <c r="AY301" s="46"/>
      <c r="BC301" s="40">
        <f>+BC300</f>
        <v>43477</v>
      </c>
      <c r="BF301" s="41" t="s">
        <v>5</v>
      </c>
      <c r="BG301" s="42"/>
      <c r="BH301" s="42"/>
      <c r="BI301" s="42"/>
      <c r="BJ301" s="43"/>
      <c r="BL301" s="44" t="s">
        <v>6</v>
      </c>
      <c r="BM301" s="45"/>
      <c r="BN301" s="45"/>
      <c r="BO301" s="45"/>
      <c r="BP301" s="45"/>
      <c r="BQ301" s="46"/>
      <c r="BU301" s="40">
        <f>+BU300</f>
        <v>43477</v>
      </c>
      <c r="BX301" s="41" t="s">
        <v>5</v>
      </c>
      <c r="BY301" s="42"/>
      <c r="BZ301" s="42"/>
      <c r="CA301" s="42"/>
      <c r="CB301" s="43"/>
      <c r="CD301" s="44" t="s">
        <v>6</v>
      </c>
      <c r="CE301" s="45"/>
      <c r="CF301" s="45"/>
      <c r="CG301" s="45"/>
      <c r="CH301" s="45"/>
      <c r="CI301" s="46"/>
    </row>
    <row r="302" spans="1:89" ht="12.75" customHeight="1" x14ac:dyDescent="0.3">
      <c r="A302" s="47" t="s">
        <v>7</v>
      </c>
      <c r="B302" s="48" t="s">
        <v>8</v>
      </c>
      <c r="D302" s="49" t="s">
        <v>9</v>
      </c>
      <c r="E302" s="50" t="s">
        <v>10</v>
      </c>
      <c r="F302" s="50" t="s">
        <v>11</v>
      </c>
      <c r="G302" s="50" t="s">
        <v>12</v>
      </c>
      <c r="H302" s="51" t="s">
        <v>13</v>
      </c>
      <c r="I302" s="21"/>
      <c r="J302" s="52" t="s">
        <v>14</v>
      </c>
      <c r="K302" s="53" t="s">
        <v>15</v>
      </c>
      <c r="L302" s="53" t="s">
        <v>16</v>
      </c>
      <c r="M302" s="53" t="s">
        <v>10</v>
      </c>
      <c r="N302" s="53" t="s">
        <v>12</v>
      </c>
      <c r="O302" s="54" t="s">
        <v>13</v>
      </c>
      <c r="Q302" s="55" t="s">
        <v>17</v>
      </c>
      <c r="S302" s="47" t="s">
        <v>7</v>
      </c>
      <c r="T302" s="48" t="s">
        <v>8</v>
      </c>
      <c r="V302" s="56" t="s">
        <v>9</v>
      </c>
      <c r="W302" s="57" t="s">
        <v>10</v>
      </c>
      <c r="X302" s="57" t="s">
        <v>11</v>
      </c>
      <c r="Y302" s="57" t="s">
        <v>12</v>
      </c>
      <c r="Z302" s="58" t="s">
        <v>13</v>
      </c>
      <c r="AA302" s="23"/>
      <c r="AB302" s="59" t="s">
        <v>14</v>
      </c>
      <c r="AC302" s="60" t="s">
        <v>15</v>
      </c>
      <c r="AD302" s="60" t="s">
        <v>16</v>
      </c>
      <c r="AE302" s="60" t="s">
        <v>10</v>
      </c>
      <c r="AF302" s="60" t="s">
        <v>12</v>
      </c>
      <c r="AG302" s="61" t="s">
        <v>13</v>
      </c>
      <c r="AI302" s="55" t="s">
        <v>17</v>
      </c>
      <c r="AK302" s="62" t="s">
        <v>7</v>
      </c>
      <c r="AL302" s="63" t="s">
        <v>8</v>
      </c>
      <c r="AN302" s="64" t="s">
        <v>9</v>
      </c>
      <c r="AO302" s="65" t="s">
        <v>10</v>
      </c>
      <c r="AP302" s="65" t="s">
        <v>11</v>
      </c>
      <c r="AQ302" s="65" t="s">
        <v>12</v>
      </c>
      <c r="AR302" s="66" t="s">
        <v>13</v>
      </c>
      <c r="AT302" s="67" t="s">
        <v>14</v>
      </c>
      <c r="AU302" s="68" t="s">
        <v>15</v>
      </c>
      <c r="AV302" s="68" t="s">
        <v>16</v>
      </c>
      <c r="AW302" s="68" t="s">
        <v>10</v>
      </c>
      <c r="AX302" s="68" t="s">
        <v>12</v>
      </c>
      <c r="AY302" s="69" t="s">
        <v>13</v>
      </c>
      <c r="BA302" s="70" t="s">
        <v>17</v>
      </c>
      <c r="BB302" s="71"/>
      <c r="BC302" s="47" t="s">
        <v>7</v>
      </c>
      <c r="BD302" s="48" t="s">
        <v>8</v>
      </c>
      <c r="BF302" s="64" t="s">
        <v>9</v>
      </c>
      <c r="BG302" s="65" t="s">
        <v>10</v>
      </c>
      <c r="BH302" s="65" t="s">
        <v>11</v>
      </c>
      <c r="BI302" s="65" t="s">
        <v>12</v>
      </c>
      <c r="BJ302" s="66" t="s">
        <v>13</v>
      </c>
      <c r="BL302" s="67" t="s">
        <v>14</v>
      </c>
      <c r="BM302" s="68" t="s">
        <v>15</v>
      </c>
      <c r="BN302" s="68" t="s">
        <v>16</v>
      </c>
      <c r="BO302" s="68" t="s">
        <v>10</v>
      </c>
      <c r="BP302" s="68" t="s">
        <v>12</v>
      </c>
      <c r="BQ302" s="69" t="s">
        <v>13</v>
      </c>
      <c r="BS302" s="70" t="s">
        <v>17</v>
      </c>
      <c r="BT302" s="71"/>
      <c r="BU302" s="47" t="s">
        <v>7</v>
      </c>
      <c r="BV302" s="48" t="s">
        <v>8</v>
      </c>
      <c r="BX302" s="64" t="s">
        <v>9</v>
      </c>
      <c r="BY302" s="65" t="s">
        <v>10</v>
      </c>
      <c r="BZ302" s="65" t="s">
        <v>11</v>
      </c>
      <c r="CA302" s="65" t="s">
        <v>12</v>
      </c>
      <c r="CB302" s="66" t="s">
        <v>13</v>
      </c>
      <c r="CD302" s="67" t="s">
        <v>14</v>
      </c>
      <c r="CE302" s="68" t="s">
        <v>15</v>
      </c>
      <c r="CF302" s="68" t="s">
        <v>16</v>
      </c>
      <c r="CG302" s="68" t="s">
        <v>10</v>
      </c>
      <c r="CH302" s="68" t="s">
        <v>12</v>
      </c>
      <c r="CI302" s="69" t="s">
        <v>13</v>
      </c>
      <c r="CK302" s="70" t="s">
        <v>17</v>
      </c>
    </row>
    <row r="303" spans="1:89" x14ac:dyDescent="0.3">
      <c r="A303" s="72"/>
      <c r="B303" s="73"/>
      <c r="D303" s="74"/>
      <c r="E303" s="75"/>
      <c r="F303" s="75"/>
      <c r="G303" s="75"/>
      <c r="H303" s="76"/>
      <c r="I303" s="21"/>
      <c r="J303" s="77"/>
      <c r="K303" s="78"/>
      <c r="L303" s="78"/>
      <c r="M303" s="78"/>
      <c r="N303" s="78"/>
      <c r="O303" s="79"/>
      <c r="Q303" s="55"/>
      <c r="S303" s="72"/>
      <c r="T303" s="73"/>
      <c r="V303" s="80"/>
      <c r="W303" s="81"/>
      <c r="X303" s="81"/>
      <c r="Y303" s="81"/>
      <c r="Z303" s="82"/>
      <c r="AA303" s="23"/>
      <c r="AB303" s="83"/>
      <c r="AC303" s="84"/>
      <c r="AD303" s="84"/>
      <c r="AE303" s="84"/>
      <c r="AF303" s="84"/>
      <c r="AG303" s="85"/>
      <c r="AI303" s="55"/>
      <c r="AK303" s="86"/>
      <c r="AL303" s="87"/>
      <c r="AN303" s="88"/>
      <c r="AO303" s="89"/>
      <c r="AP303" s="89"/>
      <c r="AQ303" s="89"/>
      <c r="AR303" s="90"/>
      <c r="AT303" s="91"/>
      <c r="AU303" s="89"/>
      <c r="AV303" s="89"/>
      <c r="AW303" s="89"/>
      <c r="AX303" s="89"/>
      <c r="AY303" s="92"/>
      <c r="BA303" s="70"/>
      <c r="BB303" s="71"/>
      <c r="BC303" s="72"/>
      <c r="BD303" s="73"/>
      <c r="BF303" s="88"/>
      <c r="BG303" s="89"/>
      <c r="BH303" s="89"/>
      <c r="BI303" s="89"/>
      <c r="BJ303" s="90"/>
      <c r="BL303" s="91"/>
      <c r="BM303" s="89"/>
      <c r="BN303" s="89"/>
      <c r="BO303" s="89"/>
      <c r="BP303" s="89"/>
      <c r="BQ303" s="92"/>
      <c r="BS303" s="70"/>
      <c r="BT303" s="71"/>
      <c r="BU303" s="72"/>
      <c r="BV303" s="73"/>
      <c r="BX303" s="88"/>
      <c r="BY303" s="89"/>
      <c r="BZ303" s="89"/>
      <c r="CA303" s="89"/>
      <c r="CB303" s="90"/>
      <c r="CD303" s="91"/>
      <c r="CE303" s="89"/>
      <c r="CF303" s="89"/>
      <c r="CG303" s="89"/>
      <c r="CH303" s="89"/>
      <c r="CI303" s="92"/>
      <c r="CK303" s="70"/>
    </row>
    <row r="304" spans="1:89" s="125" customFormat="1" x14ac:dyDescent="0.3">
      <c r="A304" s="93" t="s">
        <v>19</v>
      </c>
      <c r="B304" s="94"/>
      <c r="C304"/>
      <c r="D304" s="95"/>
      <c r="E304" s="96"/>
      <c r="F304" s="96"/>
      <c r="G304" s="96"/>
      <c r="H304" s="97"/>
      <c r="I304"/>
      <c r="J304" s="98"/>
      <c r="K304" s="99"/>
      <c r="L304" s="99"/>
      <c r="M304" s="99"/>
      <c r="N304" s="99"/>
      <c r="O304" s="100"/>
      <c r="P304"/>
      <c r="Q304" s="101"/>
      <c r="R304"/>
      <c r="S304" s="93" t="s">
        <v>19</v>
      </c>
      <c r="T304" s="94"/>
      <c r="U304"/>
      <c r="V304" s="95"/>
      <c r="W304" s="96"/>
      <c r="X304" s="96"/>
      <c r="Y304" s="96"/>
      <c r="Z304" s="97"/>
      <c r="AA304"/>
      <c r="AB304" s="98"/>
      <c r="AC304" s="99"/>
      <c r="AD304" s="99"/>
      <c r="AE304" s="99"/>
      <c r="AF304" s="99"/>
      <c r="AG304" s="100"/>
      <c r="AH304"/>
      <c r="AI304" s="101"/>
      <c r="AJ304"/>
      <c r="AK304" s="102" t="s">
        <v>20</v>
      </c>
      <c r="AL304" s="103"/>
      <c r="AM304" s="26"/>
      <c r="AN304" s="104"/>
      <c r="AO304" s="105"/>
      <c r="AP304" s="105"/>
      <c r="AQ304" s="105"/>
      <c r="AR304" s="106"/>
      <c r="AS304" s="107"/>
      <c r="AT304" s="108"/>
      <c r="AU304" s="105"/>
      <c r="AV304" s="105"/>
      <c r="AW304" s="105"/>
      <c r="AX304" s="105"/>
      <c r="AY304" s="109"/>
      <c r="AZ304" s="26"/>
      <c r="BA304" s="110"/>
      <c r="BB304" s="111"/>
      <c r="BC304" s="93" t="str">
        <f t="shared" ref="BC304:BC323" si="349">BC277</f>
        <v>GAN.CRIANZA</v>
      </c>
      <c r="BD304" s="94"/>
      <c r="BE304" s="112"/>
      <c r="BF304" s="113"/>
      <c r="BG304" s="114"/>
      <c r="BH304" s="114"/>
      <c r="BI304" s="114"/>
      <c r="BJ304" s="115"/>
      <c r="BK304" s="112"/>
      <c r="BL304" s="116"/>
      <c r="BM304" s="114"/>
      <c r="BN304" s="114"/>
      <c r="BO304" s="114"/>
      <c r="BP304" s="114"/>
      <c r="BQ304" s="117"/>
      <c r="BR304" s="26"/>
      <c r="BS304" s="118"/>
      <c r="BT304" s="111"/>
      <c r="BU304" s="93" t="str">
        <f t="shared" ref="BU304:BU323" si="350">BU277</f>
        <v>GAN.CRIANZA</v>
      </c>
      <c r="BV304" s="94"/>
      <c r="BW304" s="112"/>
      <c r="BX304" s="119"/>
      <c r="BY304" s="120"/>
      <c r="BZ304" s="120"/>
      <c r="CA304" s="120"/>
      <c r="CB304" s="121"/>
      <c r="CC304" s="112"/>
      <c r="CD304" s="122"/>
      <c r="CE304" s="120"/>
      <c r="CF304" s="120"/>
      <c r="CG304" s="120"/>
      <c r="CH304" s="120"/>
      <c r="CI304" s="123"/>
      <c r="CJ304" s="26"/>
      <c r="CK304" s="124"/>
    </row>
    <row r="305" spans="1:89" x14ac:dyDescent="0.3">
      <c r="A305" s="126" t="str">
        <f t="shared" ref="A305:A310" si="351">+A278</f>
        <v xml:space="preserve">BECERRAS </v>
      </c>
      <c r="B305" s="127">
        <f t="shared" ref="B305:B310" si="352">+Q278</f>
        <v>0</v>
      </c>
      <c r="D305" s="128"/>
      <c r="E305" s="129"/>
      <c r="F305" s="129"/>
      <c r="G305" s="129"/>
      <c r="H305" s="130"/>
      <c r="I305" s="131"/>
      <c r="J305" s="132"/>
      <c r="K305" s="129"/>
      <c r="L305" s="129"/>
      <c r="M305" s="129"/>
      <c r="N305" s="129"/>
      <c r="O305" s="133"/>
      <c r="Q305" s="134">
        <f t="shared" ref="Q305:Q310" si="353">SUM(B305+D305+E305+F305+G305+H305-J305-K305-L305-M305-N305-O305)</f>
        <v>0</v>
      </c>
      <c r="S305" s="126" t="str">
        <f t="shared" ref="S305:S310" si="354">+S278</f>
        <v xml:space="preserve">BECERRAS </v>
      </c>
      <c r="T305" s="135">
        <f t="shared" ref="T305:T310" si="355">+AI278</f>
        <v>69</v>
      </c>
      <c r="V305" s="136"/>
      <c r="W305" s="137"/>
      <c r="X305" s="137"/>
      <c r="Y305" s="137"/>
      <c r="Z305" s="138"/>
      <c r="AB305" s="139"/>
      <c r="AC305" s="137"/>
      <c r="AD305" s="137"/>
      <c r="AE305" s="137"/>
      <c r="AF305" s="137"/>
      <c r="AG305" s="140"/>
      <c r="AI305" s="134">
        <f t="shared" ref="AI305:AI310" si="356">SUM(T305+V305+W305+X305+Y305+Z305-AB305-AC305-AD305-AE305-AF305-AG305)</f>
        <v>69</v>
      </c>
      <c r="AK305" s="141" t="str">
        <f t="shared" ref="AK305:AK310" si="357">AK278</f>
        <v>POTRO HEMBRA</v>
      </c>
      <c r="AL305" s="142">
        <f t="shared" ref="AL305:AL310" si="358">+BA278</f>
        <v>4</v>
      </c>
      <c r="AN305" s="143"/>
      <c r="AO305" s="144"/>
      <c r="AP305" s="144"/>
      <c r="AQ305" s="144"/>
      <c r="AR305" s="145"/>
      <c r="AS305" s="146"/>
      <c r="AT305" s="147"/>
      <c r="AU305" s="144"/>
      <c r="AV305" s="144"/>
      <c r="AW305" s="144"/>
      <c r="AX305" s="144"/>
      <c r="AY305" s="148"/>
      <c r="BA305" s="110">
        <f t="shared" ref="BA305:BA310" si="359">SUM(AL305+AN305+AO305+AP305+AQ305+AR305-AT305-AU305-AV305-AW305-AX305-AY305)</f>
        <v>4</v>
      </c>
      <c r="BB305" s="149"/>
      <c r="BC305" s="126" t="str">
        <f t="shared" si="349"/>
        <v xml:space="preserve">BECERRAS </v>
      </c>
      <c r="BD305" s="127">
        <f t="shared" ref="BD305:BD310" si="360">+BS278</f>
        <v>0</v>
      </c>
      <c r="BF305" s="150"/>
      <c r="BG305" s="151"/>
      <c r="BH305" s="151"/>
      <c r="BI305" s="151"/>
      <c r="BJ305" s="152"/>
      <c r="BL305" s="153"/>
      <c r="BM305" s="151"/>
      <c r="BN305" s="151"/>
      <c r="BO305" s="151"/>
      <c r="BP305" s="151"/>
      <c r="BQ305" s="154"/>
      <c r="BS305" s="110">
        <f t="shared" ref="BS305:BS310" si="361">SUM(BD305+BF305+BG305+BH305+BI305+BJ305-BL305-BM305-BN305-BO305-BP305-BQ305)</f>
        <v>0</v>
      </c>
      <c r="BT305" s="149"/>
      <c r="BU305" s="126" t="str">
        <f t="shared" si="350"/>
        <v xml:space="preserve">BECERRAS </v>
      </c>
      <c r="BV305" s="127">
        <f t="shared" ref="BV305:BV310" si="362">+CK278</f>
        <v>0</v>
      </c>
      <c r="BX305" s="155"/>
      <c r="BY305" s="156"/>
      <c r="BZ305" s="156"/>
      <c r="CA305" s="156"/>
      <c r="CB305" s="157"/>
      <c r="CD305" s="158"/>
      <c r="CE305" s="156"/>
      <c r="CF305" s="156"/>
      <c r="CG305" s="156"/>
      <c r="CH305" s="156"/>
      <c r="CI305" s="159"/>
      <c r="CK305" s="110">
        <f t="shared" ref="CK305:CK310" si="363">SUM(BV305+BX305+BY305+BZ305+CA305+CB305-CD305-CE305-CF305-CG305-CH305-CI305)</f>
        <v>0</v>
      </c>
    </row>
    <row r="306" spans="1:89" x14ac:dyDescent="0.3">
      <c r="A306" s="126" t="str">
        <f t="shared" si="351"/>
        <v>BECERROS</v>
      </c>
      <c r="B306" s="127">
        <f t="shared" si="352"/>
        <v>0</v>
      </c>
      <c r="D306" s="128"/>
      <c r="E306" s="129"/>
      <c r="F306" s="129"/>
      <c r="G306" s="129"/>
      <c r="H306" s="130"/>
      <c r="I306" s="131"/>
      <c r="J306" s="132"/>
      <c r="K306" s="129"/>
      <c r="L306" s="129"/>
      <c r="M306" s="129"/>
      <c r="N306" s="129"/>
      <c r="O306" s="133"/>
      <c r="Q306" s="134">
        <f t="shared" si="353"/>
        <v>0</v>
      </c>
      <c r="S306" s="126" t="str">
        <f t="shared" si="354"/>
        <v>BECERROS</v>
      </c>
      <c r="T306" s="135">
        <f t="shared" si="355"/>
        <v>60</v>
      </c>
      <c r="V306" s="136"/>
      <c r="W306" s="137"/>
      <c r="X306" s="137"/>
      <c r="Y306" s="137"/>
      <c r="Z306" s="138"/>
      <c r="AB306" s="139"/>
      <c r="AC306" s="137"/>
      <c r="AD306" s="137"/>
      <c r="AE306" s="137"/>
      <c r="AF306" s="137"/>
      <c r="AG306" s="140"/>
      <c r="AI306" s="134">
        <f t="shared" si="356"/>
        <v>60</v>
      </c>
      <c r="AK306" s="141" t="str">
        <f t="shared" si="357"/>
        <v>POTRO MACHO</v>
      </c>
      <c r="AL306" s="142">
        <f t="shared" si="358"/>
        <v>6</v>
      </c>
      <c r="AN306" s="143"/>
      <c r="AO306" s="144"/>
      <c r="AP306" s="144"/>
      <c r="AQ306" s="144"/>
      <c r="AR306" s="145"/>
      <c r="AS306" s="146"/>
      <c r="AT306" s="147"/>
      <c r="AU306" s="144"/>
      <c r="AV306" s="144"/>
      <c r="AW306" s="144"/>
      <c r="AX306" s="144"/>
      <c r="AY306" s="148"/>
      <c r="BA306" s="110">
        <f t="shared" si="359"/>
        <v>6</v>
      </c>
      <c r="BB306" s="149"/>
      <c r="BC306" s="126" t="str">
        <f t="shared" si="349"/>
        <v>BECERROS</v>
      </c>
      <c r="BD306" s="127">
        <f t="shared" si="360"/>
        <v>0</v>
      </c>
      <c r="BF306" s="150"/>
      <c r="BG306" s="151"/>
      <c r="BH306" s="151"/>
      <c r="BI306" s="151"/>
      <c r="BJ306" s="152"/>
      <c r="BL306" s="153"/>
      <c r="BM306" s="151"/>
      <c r="BN306" s="151"/>
      <c r="BO306" s="151"/>
      <c r="BP306" s="151"/>
      <c r="BQ306" s="154"/>
      <c r="BS306" s="110">
        <f t="shared" si="361"/>
        <v>0</v>
      </c>
      <c r="BT306" s="149"/>
      <c r="BU306" s="126" t="str">
        <f t="shared" si="350"/>
        <v>BECERROS</v>
      </c>
      <c r="BV306" s="127">
        <f t="shared" si="362"/>
        <v>0</v>
      </c>
      <c r="BX306" s="155"/>
      <c r="BY306" s="156"/>
      <c r="BZ306" s="156"/>
      <c r="CA306" s="156"/>
      <c r="CB306" s="157"/>
      <c r="CD306" s="158"/>
      <c r="CE306" s="156"/>
      <c r="CF306" s="156"/>
      <c r="CG306" s="156"/>
      <c r="CH306" s="156"/>
      <c r="CI306" s="159"/>
      <c r="CK306" s="110">
        <f t="shared" si="363"/>
        <v>0</v>
      </c>
    </row>
    <row r="307" spans="1:89" x14ac:dyDescent="0.3">
      <c r="A307" s="126" t="str">
        <f t="shared" si="351"/>
        <v>MAUTAS</v>
      </c>
      <c r="B307" s="127">
        <f t="shared" si="352"/>
        <v>54</v>
      </c>
      <c r="D307" s="95"/>
      <c r="E307" s="129"/>
      <c r="F307" s="129"/>
      <c r="G307" s="129"/>
      <c r="H307" s="130"/>
      <c r="I307" s="131"/>
      <c r="J307" s="132"/>
      <c r="K307" s="129"/>
      <c r="L307" s="129"/>
      <c r="M307" s="129"/>
      <c r="N307" s="129"/>
      <c r="O307" s="133"/>
      <c r="Q307" s="134">
        <f t="shared" si="353"/>
        <v>54</v>
      </c>
      <c r="S307" s="126" t="str">
        <f t="shared" si="354"/>
        <v>MAUTAS</v>
      </c>
      <c r="T307" s="135">
        <f t="shared" si="355"/>
        <v>0</v>
      </c>
      <c r="V307" s="95"/>
      <c r="W307" s="137"/>
      <c r="X307" s="137"/>
      <c r="Y307" s="137"/>
      <c r="Z307" s="138"/>
      <c r="AB307" s="139"/>
      <c r="AC307" s="137"/>
      <c r="AD307" s="137"/>
      <c r="AE307" s="137"/>
      <c r="AF307" s="137"/>
      <c r="AG307" s="140"/>
      <c r="AI307" s="134">
        <f t="shared" si="356"/>
        <v>0</v>
      </c>
      <c r="AK307" s="141" t="str">
        <f t="shared" si="357"/>
        <v>CABALLO</v>
      </c>
      <c r="AL307" s="142">
        <f t="shared" si="358"/>
        <v>8</v>
      </c>
      <c r="AN307" s="95"/>
      <c r="AO307" s="144"/>
      <c r="AP307" s="144"/>
      <c r="AQ307" s="144"/>
      <c r="AR307" s="145"/>
      <c r="AS307" s="146"/>
      <c r="AT307" s="147"/>
      <c r="AU307" s="144"/>
      <c r="AV307" s="144"/>
      <c r="AW307" s="144"/>
      <c r="AX307" s="144"/>
      <c r="AY307" s="148"/>
      <c r="BA307" s="110">
        <f t="shared" si="359"/>
        <v>8</v>
      </c>
      <c r="BB307" s="149"/>
      <c r="BC307" s="126" t="str">
        <f t="shared" si="349"/>
        <v>MAUTAS</v>
      </c>
      <c r="BD307" s="127">
        <f t="shared" si="360"/>
        <v>0</v>
      </c>
      <c r="BF307" s="113"/>
      <c r="BG307" s="151"/>
      <c r="BH307" s="151"/>
      <c r="BI307" s="151"/>
      <c r="BJ307" s="152"/>
      <c r="BL307" s="153"/>
      <c r="BM307" s="151"/>
      <c r="BN307" s="151"/>
      <c r="BO307" s="151"/>
      <c r="BP307" s="151"/>
      <c r="BQ307" s="154"/>
      <c r="BS307" s="110">
        <f t="shared" si="361"/>
        <v>0</v>
      </c>
      <c r="BT307" s="149"/>
      <c r="BU307" s="126" t="str">
        <f t="shared" si="350"/>
        <v>MAUTAS</v>
      </c>
      <c r="BV307" s="127">
        <f t="shared" si="362"/>
        <v>0</v>
      </c>
      <c r="BX307" s="119"/>
      <c r="BY307" s="156"/>
      <c r="BZ307" s="156"/>
      <c r="CA307" s="156"/>
      <c r="CB307" s="157"/>
      <c r="CD307" s="158"/>
      <c r="CE307" s="156"/>
      <c r="CF307" s="156"/>
      <c r="CG307" s="156"/>
      <c r="CH307" s="156"/>
      <c r="CI307" s="159"/>
      <c r="CK307" s="110">
        <f t="shared" si="363"/>
        <v>0</v>
      </c>
    </row>
    <row r="308" spans="1:89" x14ac:dyDescent="0.3">
      <c r="A308" s="126" t="str">
        <f t="shared" si="351"/>
        <v>MAUTES</v>
      </c>
      <c r="B308" s="127">
        <f t="shared" si="352"/>
        <v>280</v>
      </c>
      <c r="D308" s="95"/>
      <c r="E308" s="129"/>
      <c r="F308" s="129"/>
      <c r="G308" s="129"/>
      <c r="H308" s="130"/>
      <c r="I308" s="131"/>
      <c r="J308" s="132"/>
      <c r="K308" s="129"/>
      <c r="L308" s="129"/>
      <c r="M308" s="129"/>
      <c r="N308" s="129"/>
      <c r="O308" s="133"/>
      <c r="Q308" s="134">
        <f t="shared" si="353"/>
        <v>280</v>
      </c>
      <c r="S308" s="126" t="str">
        <f t="shared" si="354"/>
        <v>MAUTES</v>
      </c>
      <c r="T308" s="135">
        <f t="shared" si="355"/>
        <v>0</v>
      </c>
      <c r="V308" s="95"/>
      <c r="W308" s="137"/>
      <c r="X308" s="137"/>
      <c r="Y308" s="137"/>
      <c r="Z308" s="138"/>
      <c r="AB308" s="139"/>
      <c r="AC308" s="137"/>
      <c r="AD308" s="137"/>
      <c r="AE308" s="137"/>
      <c r="AF308" s="137"/>
      <c r="AG308" s="140"/>
      <c r="AI308" s="134">
        <f t="shared" si="356"/>
        <v>0</v>
      </c>
      <c r="AK308" s="141" t="str">
        <f t="shared" si="357"/>
        <v>YEGUA</v>
      </c>
      <c r="AL308" s="142">
        <f t="shared" si="358"/>
        <v>7</v>
      </c>
      <c r="AN308" s="95"/>
      <c r="AO308" s="144"/>
      <c r="AP308" s="144"/>
      <c r="AQ308" s="144"/>
      <c r="AR308" s="145"/>
      <c r="AS308" s="146"/>
      <c r="AT308" s="147"/>
      <c r="AU308" s="144"/>
      <c r="AV308" s="144"/>
      <c r="AW308" s="144"/>
      <c r="AX308" s="144"/>
      <c r="AY308" s="148"/>
      <c r="BA308" s="110">
        <f t="shared" si="359"/>
        <v>7</v>
      </c>
      <c r="BB308" s="149"/>
      <c r="BC308" s="126" t="str">
        <f t="shared" si="349"/>
        <v>MAUTES</v>
      </c>
      <c r="BD308" s="127">
        <f t="shared" si="360"/>
        <v>0</v>
      </c>
      <c r="BF308" s="113"/>
      <c r="BG308" s="151"/>
      <c r="BH308" s="151"/>
      <c r="BI308" s="151"/>
      <c r="BJ308" s="152"/>
      <c r="BL308" s="153"/>
      <c r="BM308" s="151"/>
      <c r="BN308" s="151"/>
      <c r="BO308" s="151"/>
      <c r="BP308" s="151"/>
      <c r="BQ308" s="154"/>
      <c r="BS308" s="110">
        <f t="shared" si="361"/>
        <v>0</v>
      </c>
      <c r="BT308" s="149"/>
      <c r="BU308" s="126" t="str">
        <f t="shared" si="350"/>
        <v>MAUTES</v>
      </c>
      <c r="BV308" s="127">
        <f t="shared" si="362"/>
        <v>0</v>
      </c>
      <c r="BX308" s="119"/>
      <c r="BY308" s="156"/>
      <c r="BZ308" s="156"/>
      <c r="CA308" s="156"/>
      <c r="CB308" s="157"/>
      <c r="CD308" s="158"/>
      <c r="CE308" s="156"/>
      <c r="CF308" s="156"/>
      <c r="CG308" s="156"/>
      <c r="CH308" s="156"/>
      <c r="CI308" s="159"/>
      <c r="CK308" s="110">
        <f t="shared" si="363"/>
        <v>0</v>
      </c>
    </row>
    <row r="309" spans="1:89" x14ac:dyDescent="0.3">
      <c r="A309" s="126">
        <f t="shared" si="351"/>
        <v>0</v>
      </c>
      <c r="B309" s="127">
        <f t="shared" si="352"/>
        <v>0</v>
      </c>
      <c r="D309" s="95"/>
      <c r="E309" s="129"/>
      <c r="F309" s="129"/>
      <c r="G309" s="129"/>
      <c r="H309" s="130"/>
      <c r="I309" s="131"/>
      <c r="J309" s="132"/>
      <c r="K309" s="129"/>
      <c r="L309" s="129"/>
      <c r="M309" s="129"/>
      <c r="N309" s="129"/>
      <c r="O309" s="133"/>
      <c r="Q309" s="134">
        <f t="shared" si="353"/>
        <v>0</v>
      </c>
      <c r="S309" s="126">
        <f t="shared" si="354"/>
        <v>0</v>
      </c>
      <c r="T309" s="135">
        <f t="shared" si="355"/>
        <v>0</v>
      </c>
      <c r="V309" s="95"/>
      <c r="W309" s="137"/>
      <c r="X309" s="137"/>
      <c r="Y309" s="137"/>
      <c r="Z309" s="138"/>
      <c r="AB309" s="139"/>
      <c r="AC309" s="137"/>
      <c r="AD309" s="137"/>
      <c r="AE309" s="137"/>
      <c r="AF309" s="137"/>
      <c r="AG309" s="140"/>
      <c r="AI309" s="134">
        <f t="shared" si="356"/>
        <v>0</v>
      </c>
      <c r="AK309" s="141">
        <f t="shared" si="357"/>
        <v>0</v>
      </c>
      <c r="AL309" s="142">
        <f t="shared" si="358"/>
        <v>0</v>
      </c>
      <c r="AN309" s="95"/>
      <c r="AO309" s="144"/>
      <c r="AP309" s="144"/>
      <c r="AQ309" s="144"/>
      <c r="AR309" s="145"/>
      <c r="AS309" s="146"/>
      <c r="AT309" s="147"/>
      <c r="AU309" s="144"/>
      <c r="AV309" s="144"/>
      <c r="AW309" s="144"/>
      <c r="AX309" s="144"/>
      <c r="AY309" s="148"/>
      <c r="BA309" s="110">
        <f t="shared" si="359"/>
        <v>0</v>
      </c>
      <c r="BB309" s="149"/>
      <c r="BC309" s="126">
        <f t="shared" si="349"/>
        <v>0</v>
      </c>
      <c r="BD309" s="127">
        <f t="shared" si="360"/>
        <v>0</v>
      </c>
      <c r="BF309" s="113"/>
      <c r="BG309" s="151"/>
      <c r="BH309" s="151"/>
      <c r="BI309" s="151"/>
      <c r="BJ309" s="152"/>
      <c r="BL309" s="153"/>
      <c r="BM309" s="151"/>
      <c r="BN309" s="151"/>
      <c r="BO309" s="151"/>
      <c r="BP309" s="151"/>
      <c r="BQ309" s="154"/>
      <c r="BS309" s="110">
        <f t="shared" si="361"/>
        <v>0</v>
      </c>
      <c r="BT309" s="149"/>
      <c r="BU309" s="126">
        <f t="shared" si="350"/>
        <v>0</v>
      </c>
      <c r="BV309" s="127">
        <f t="shared" si="362"/>
        <v>0</v>
      </c>
      <c r="BX309" s="119"/>
      <c r="BY309" s="156"/>
      <c r="BZ309" s="156"/>
      <c r="CA309" s="156"/>
      <c r="CB309" s="157"/>
      <c r="CD309" s="158"/>
      <c r="CE309" s="156"/>
      <c r="CF309" s="156"/>
      <c r="CG309" s="156"/>
      <c r="CH309" s="156"/>
      <c r="CI309" s="159"/>
      <c r="CK309" s="110">
        <f t="shared" si="363"/>
        <v>0</v>
      </c>
    </row>
    <row r="310" spans="1:89" x14ac:dyDescent="0.3">
      <c r="A310" s="126">
        <f t="shared" si="351"/>
        <v>0</v>
      </c>
      <c r="B310" s="127">
        <f t="shared" si="352"/>
        <v>0</v>
      </c>
      <c r="D310" s="95"/>
      <c r="E310" s="129"/>
      <c r="F310" s="129"/>
      <c r="G310" s="129"/>
      <c r="H310" s="130"/>
      <c r="I310" s="131"/>
      <c r="J310" s="132"/>
      <c r="K310" s="129"/>
      <c r="L310" s="129"/>
      <c r="M310" s="129"/>
      <c r="N310" s="129"/>
      <c r="O310" s="133"/>
      <c r="Q310" s="134">
        <f t="shared" si="353"/>
        <v>0</v>
      </c>
      <c r="S310" s="126">
        <f t="shared" si="354"/>
        <v>0</v>
      </c>
      <c r="T310" s="135">
        <f t="shared" si="355"/>
        <v>0</v>
      </c>
      <c r="V310" s="95"/>
      <c r="W310" s="137"/>
      <c r="X310" s="137"/>
      <c r="Y310" s="137"/>
      <c r="Z310" s="138"/>
      <c r="AB310" s="139"/>
      <c r="AC310" s="137"/>
      <c r="AD310" s="137"/>
      <c r="AE310" s="137"/>
      <c r="AF310" s="137"/>
      <c r="AG310" s="140"/>
      <c r="AI310" s="134">
        <f t="shared" si="356"/>
        <v>0</v>
      </c>
      <c r="AK310" s="141">
        <f t="shared" si="357"/>
        <v>0</v>
      </c>
      <c r="AL310" s="142">
        <f t="shared" si="358"/>
        <v>0</v>
      </c>
      <c r="AN310" s="95"/>
      <c r="AO310" s="144"/>
      <c r="AP310" s="144"/>
      <c r="AQ310" s="144"/>
      <c r="AR310" s="145"/>
      <c r="AS310" s="146"/>
      <c r="AT310" s="147"/>
      <c r="AU310" s="144"/>
      <c r="AV310" s="144"/>
      <c r="AW310" s="144"/>
      <c r="AX310" s="144"/>
      <c r="AY310" s="148"/>
      <c r="BA310" s="110">
        <f t="shared" si="359"/>
        <v>0</v>
      </c>
      <c r="BB310" s="149"/>
      <c r="BC310" s="126">
        <f t="shared" si="349"/>
        <v>0</v>
      </c>
      <c r="BD310" s="127">
        <f t="shared" si="360"/>
        <v>0</v>
      </c>
      <c r="BF310" s="113"/>
      <c r="BG310" s="151"/>
      <c r="BH310" s="151"/>
      <c r="BI310" s="151"/>
      <c r="BJ310" s="152"/>
      <c r="BL310" s="153"/>
      <c r="BM310" s="151"/>
      <c r="BN310" s="151"/>
      <c r="BO310" s="151"/>
      <c r="BP310" s="151"/>
      <c r="BQ310" s="154"/>
      <c r="BS310" s="110">
        <f t="shared" si="361"/>
        <v>0</v>
      </c>
      <c r="BT310" s="149"/>
      <c r="BU310" s="126">
        <f t="shared" si="350"/>
        <v>0</v>
      </c>
      <c r="BV310" s="127">
        <f t="shared" si="362"/>
        <v>0</v>
      </c>
      <c r="BX310" s="119"/>
      <c r="BY310" s="156"/>
      <c r="BZ310" s="156"/>
      <c r="CA310" s="156"/>
      <c r="CB310" s="157"/>
      <c r="CD310" s="158"/>
      <c r="CE310" s="156"/>
      <c r="CF310" s="156"/>
      <c r="CG310" s="156"/>
      <c r="CH310" s="156"/>
      <c r="CI310" s="159"/>
      <c r="CK310" s="110">
        <f t="shared" si="363"/>
        <v>0</v>
      </c>
    </row>
    <row r="311" spans="1:89" s="125" customFormat="1" x14ac:dyDescent="0.3">
      <c r="A311" s="93" t="s">
        <v>29</v>
      </c>
      <c r="B311" s="127"/>
      <c r="C311"/>
      <c r="D311" s="95"/>
      <c r="E311" s="160"/>
      <c r="F311" s="160"/>
      <c r="G311" s="160"/>
      <c r="H311" s="161"/>
      <c r="I311" s="131"/>
      <c r="J311" s="162"/>
      <c r="K311" s="163"/>
      <c r="L311" s="163"/>
      <c r="M311" s="163"/>
      <c r="N311" s="163"/>
      <c r="O311" s="164"/>
      <c r="P311"/>
      <c r="Q311" s="134"/>
      <c r="R311"/>
      <c r="S311" s="93" t="s">
        <v>29</v>
      </c>
      <c r="T311" s="135"/>
      <c r="U311"/>
      <c r="V311" s="95"/>
      <c r="W311" s="165"/>
      <c r="X311" s="165"/>
      <c r="Y311" s="165"/>
      <c r="Z311" s="166"/>
      <c r="AA311"/>
      <c r="AB311" s="167"/>
      <c r="AC311" s="168"/>
      <c r="AD311" s="168"/>
      <c r="AE311" s="168"/>
      <c r="AF311" s="168"/>
      <c r="AG311" s="169"/>
      <c r="AH311"/>
      <c r="AI311" s="101"/>
      <c r="AJ311"/>
      <c r="AK311" s="102" t="s">
        <v>30</v>
      </c>
      <c r="AL311" s="142"/>
      <c r="AM311" s="26"/>
      <c r="AN311" s="95"/>
      <c r="AO311" s="170"/>
      <c r="AP311" s="170"/>
      <c r="AQ311" s="170"/>
      <c r="AR311" s="171"/>
      <c r="AS311" s="107"/>
      <c r="AT311" s="172"/>
      <c r="AU311" s="170"/>
      <c r="AV311" s="170"/>
      <c r="AW311" s="170"/>
      <c r="AX311" s="170"/>
      <c r="AY311" s="173"/>
      <c r="AZ311" s="107"/>
      <c r="BA311" s="174"/>
      <c r="BB311" s="111"/>
      <c r="BC311" s="93" t="str">
        <f t="shared" si="349"/>
        <v>GAN. PRODUCCION</v>
      </c>
      <c r="BD311" s="127"/>
      <c r="BE311" s="26"/>
      <c r="BF311" s="113"/>
      <c r="BG311" s="114"/>
      <c r="BH311" s="114"/>
      <c r="BI311" s="114"/>
      <c r="BJ311" s="115"/>
      <c r="BK311" s="112"/>
      <c r="BL311" s="116"/>
      <c r="BM311" s="114"/>
      <c r="BN311" s="114"/>
      <c r="BO311" s="114"/>
      <c r="BP311" s="114"/>
      <c r="BQ311" s="117"/>
      <c r="BR311" s="26"/>
      <c r="BS311" s="118"/>
      <c r="BT311" s="111"/>
      <c r="BU311" s="93" t="str">
        <f t="shared" si="350"/>
        <v>GAN. PRODUCCION</v>
      </c>
      <c r="BV311" s="127"/>
      <c r="BW311" s="26"/>
      <c r="BX311" s="119"/>
      <c r="BY311" s="120"/>
      <c r="BZ311" s="120"/>
      <c r="CA311" s="120"/>
      <c r="CB311" s="121"/>
      <c r="CC311" s="112"/>
      <c r="CD311" s="122"/>
      <c r="CE311" s="120"/>
      <c r="CF311" s="120"/>
      <c r="CG311" s="120"/>
      <c r="CH311" s="120"/>
      <c r="CI311" s="123"/>
      <c r="CJ311" s="26"/>
      <c r="CK311" s="124"/>
    </row>
    <row r="312" spans="1:89" x14ac:dyDescent="0.3">
      <c r="A312" s="126" t="str">
        <f t="shared" ref="A312:A318" si="364">+A285</f>
        <v>VACAS EN PRODUCCION</v>
      </c>
      <c r="B312" s="127">
        <f t="shared" ref="B312:B318" si="365">+Q285</f>
        <v>0</v>
      </c>
      <c r="D312" s="95"/>
      <c r="E312" s="129"/>
      <c r="F312" s="129"/>
      <c r="G312" s="129"/>
      <c r="H312" s="130"/>
      <c r="I312" s="131"/>
      <c r="J312" s="132"/>
      <c r="K312" s="129"/>
      <c r="L312" s="129"/>
      <c r="M312" s="129"/>
      <c r="N312" s="129"/>
      <c r="O312" s="133"/>
      <c r="Q312" s="134">
        <f t="shared" ref="Q312:Q318" si="366">SUM(B312+D312+E312+F312+G312+H312-J312-K312-L312-M312-N312-O312)</f>
        <v>0</v>
      </c>
      <c r="S312" s="126" t="str">
        <f t="shared" ref="S312:S318" si="367">+S285</f>
        <v>VACAS EN PRODUCCION</v>
      </c>
      <c r="T312" s="135">
        <f t="shared" ref="T312:T318" si="368">+AI285</f>
        <v>157</v>
      </c>
      <c r="V312" s="95"/>
      <c r="W312" s="137"/>
      <c r="X312" s="137"/>
      <c r="Y312" s="137"/>
      <c r="Z312" s="138"/>
      <c r="AB312" s="139"/>
      <c r="AC312" s="137"/>
      <c r="AD312" s="137"/>
      <c r="AE312" s="137"/>
      <c r="AF312" s="137"/>
      <c r="AG312" s="140"/>
      <c r="AI312" s="134">
        <f t="shared" ref="AI312:AI318" si="369">SUM(T312+V312+W312+X312+Y312+Z312-AB312-AC312-AD312-AE312-AF312-AG312)</f>
        <v>157</v>
      </c>
      <c r="AK312" s="141" t="str">
        <f t="shared" ref="AK312:AK318" si="370">AK285</f>
        <v>POTRO HEMBRA</v>
      </c>
      <c r="AL312" s="142">
        <f t="shared" ref="AL312:AL318" si="371">+BA285</f>
        <v>1</v>
      </c>
      <c r="AN312" s="95"/>
      <c r="AO312" s="144"/>
      <c r="AP312" s="144"/>
      <c r="AQ312" s="144"/>
      <c r="AR312" s="145"/>
      <c r="AS312" s="146"/>
      <c r="AT312" s="147"/>
      <c r="AU312" s="144"/>
      <c r="AV312" s="144"/>
      <c r="AW312" s="144"/>
      <c r="AX312" s="144"/>
      <c r="AY312" s="148"/>
      <c r="BA312" s="110">
        <f t="shared" ref="BA312:BA318" si="372">SUM(AL312+AN312+AO312+AP312+AQ312+AR312-AT312-AU312-AV312-AW312-AX312-AY312)</f>
        <v>1</v>
      </c>
      <c r="BB312" s="149"/>
      <c r="BC312" s="126" t="str">
        <f t="shared" si="349"/>
        <v>VACAS EN PRODUCCION</v>
      </c>
      <c r="BD312" s="127">
        <f t="shared" ref="BD312:BD318" si="373">+BS285</f>
        <v>0</v>
      </c>
      <c r="BF312" s="113"/>
      <c r="BG312" s="151"/>
      <c r="BH312" s="151"/>
      <c r="BI312" s="151"/>
      <c r="BJ312" s="152"/>
      <c r="BL312" s="153"/>
      <c r="BM312" s="151"/>
      <c r="BN312" s="151"/>
      <c r="BO312" s="151"/>
      <c r="BP312" s="151"/>
      <c r="BQ312" s="154"/>
      <c r="BS312" s="110">
        <f t="shared" ref="BS312:BS318" si="374">SUM(BD312+BF312+BG312+BH312+BI312+BJ312-BL312-BM312-BN312-BO312-BP312-BQ312)</f>
        <v>0</v>
      </c>
      <c r="BT312" s="149"/>
      <c r="BU312" s="126" t="str">
        <f t="shared" si="350"/>
        <v>VACAS EN PRODUCCION</v>
      </c>
      <c r="BV312" s="127">
        <f>+CK285</f>
        <v>0</v>
      </c>
      <c r="BX312" s="119"/>
      <c r="BY312" s="156"/>
      <c r="BZ312" s="156"/>
      <c r="CA312" s="156"/>
      <c r="CB312" s="157"/>
      <c r="CD312" s="158"/>
      <c r="CE312" s="156"/>
      <c r="CF312" s="156"/>
      <c r="CG312" s="156"/>
      <c r="CH312" s="156"/>
      <c r="CI312" s="159"/>
      <c r="CK312" s="110">
        <f t="shared" ref="CK312:CK318" si="375">SUM(BV312+BX312+BY312+BZ312+CA312+CB312-CD312-CE312-CF312-CG312-CH312-CI312)</f>
        <v>0</v>
      </c>
    </row>
    <row r="313" spans="1:89" x14ac:dyDescent="0.3">
      <c r="A313" s="126" t="str">
        <f t="shared" si="364"/>
        <v>VACAS PREÑADAS</v>
      </c>
      <c r="B313" s="127">
        <f t="shared" si="365"/>
        <v>0</v>
      </c>
      <c r="D313" s="95"/>
      <c r="E313" s="129"/>
      <c r="F313" s="129"/>
      <c r="G313" s="129"/>
      <c r="H313" s="130"/>
      <c r="I313" s="131"/>
      <c r="J313" s="132"/>
      <c r="K313" s="129"/>
      <c r="L313" s="129"/>
      <c r="M313" s="129"/>
      <c r="N313" s="129"/>
      <c r="O313" s="133"/>
      <c r="Q313" s="134">
        <f t="shared" si="366"/>
        <v>0</v>
      </c>
      <c r="S313" s="126" t="str">
        <f t="shared" si="367"/>
        <v>VACAS PREÑADAS</v>
      </c>
      <c r="T313" s="135">
        <f t="shared" si="368"/>
        <v>14</v>
      </c>
      <c r="V313" s="95"/>
      <c r="W313" s="137"/>
      <c r="X313" s="137"/>
      <c r="Y313" s="137"/>
      <c r="Z313" s="138"/>
      <c r="AB313" s="139"/>
      <c r="AC313" s="137"/>
      <c r="AD313" s="137"/>
      <c r="AE313" s="137"/>
      <c r="AF313" s="137"/>
      <c r="AG313" s="140"/>
      <c r="AI313" s="134">
        <f t="shared" si="369"/>
        <v>14</v>
      </c>
      <c r="AK313" s="141" t="str">
        <f t="shared" si="370"/>
        <v>POTRO MACHO</v>
      </c>
      <c r="AL313" s="142">
        <f t="shared" si="371"/>
        <v>0</v>
      </c>
      <c r="AN313" s="95"/>
      <c r="AO313" s="144"/>
      <c r="AP313" s="144"/>
      <c r="AQ313" s="144"/>
      <c r="AR313" s="145"/>
      <c r="AS313" s="146"/>
      <c r="AT313" s="147"/>
      <c r="AU313" s="144"/>
      <c r="AV313" s="144"/>
      <c r="AW313" s="144"/>
      <c r="AX313" s="144"/>
      <c r="AY313" s="148"/>
      <c r="BA313" s="110">
        <f t="shared" si="372"/>
        <v>0</v>
      </c>
      <c r="BB313" s="149"/>
      <c r="BC313" s="126" t="str">
        <f t="shared" si="349"/>
        <v>VACAS PREÑADAS</v>
      </c>
      <c r="BD313" s="127">
        <f t="shared" si="373"/>
        <v>0</v>
      </c>
      <c r="BF313" s="113"/>
      <c r="BG313" s="151"/>
      <c r="BH313" s="151"/>
      <c r="BI313" s="151"/>
      <c r="BJ313" s="152"/>
      <c r="BL313" s="153"/>
      <c r="BM313" s="151"/>
      <c r="BN313" s="151"/>
      <c r="BO313" s="151"/>
      <c r="BP313" s="151"/>
      <c r="BQ313" s="154"/>
      <c r="BS313" s="110">
        <f t="shared" si="374"/>
        <v>0</v>
      </c>
      <c r="BT313" s="149"/>
      <c r="BU313" s="126" t="str">
        <f t="shared" si="350"/>
        <v>VACAS PREÑADAS</v>
      </c>
      <c r="BV313" s="127">
        <f t="shared" ref="BV313:BV318" si="376">+CK286</f>
        <v>0</v>
      </c>
      <c r="BX313" s="119"/>
      <c r="BY313" s="156"/>
      <c r="BZ313" s="156"/>
      <c r="CA313" s="156"/>
      <c r="CB313" s="157"/>
      <c r="CD313" s="158"/>
      <c r="CE313" s="156"/>
      <c r="CF313" s="156"/>
      <c r="CG313" s="156"/>
      <c r="CH313" s="156"/>
      <c r="CI313" s="159"/>
      <c r="CK313" s="110">
        <f t="shared" si="375"/>
        <v>0</v>
      </c>
    </row>
    <row r="314" spans="1:89" x14ac:dyDescent="0.3">
      <c r="A314" s="126" t="str">
        <f t="shared" si="364"/>
        <v>VACAS VACIAS</v>
      </c>
      <c r="B314" s="127">
        <f t="shared" si="365"/>
        <v>2</v>
      </c>
      <c r="D314" s="95"/>
      <c r="E314" s="129"/>
      <c r="F314" s="129"/>
      <c r="G314" s="129"/>
      <c r="H314" s="130"/>
      <c r="I314" s="131"/>
      <c r="J314" s="132"/>
      <c r="K314" s="129"/>
      <c r="L314" s="129"/>
      <c r="M314" s="129"/>
      <c r="N314" s="129"/>
      <c r="O314" s="133"/>
      <c r="Q314" s="134">
        <f t="shared" si="366"/>
        <v>2</v>
      </c>
      <c r="S314" s="126" t="str">
        <f t="shared" si="367"/>
        <v>VACAS VACIAS</v>
      </c>
      <c r="T314" s="135">
        <f t="shared" si="368"/>
        <v>3</v>
      </c>
      <c r="V314" s="95"/>
      <c r="W314" s="137"/>
      <c r="X314" s="137"/>
      <c r="Y314" s="137"/>
      <c r="Z314" s="138"/>
      <c r="AB314" s="139"/>
      <c r="AC314" s="137"/>
      <c r="AD314" s="137"/>
      <c r="AE314" s="137"/>
      <c r="AF314" s="137"/>
      <c r="AG314" s="140"/>
      <c r="AI314" s="134">
        <f t="shared" si="369"/>
        <v>3</v>
      </c>
      <c r="AK314" s="141" t="str">
        <f t="shared" si="370"/>
        <v>CABALLO</v>
      </c>
      <c r="AL314" s="142">
        <f t="shared" si="371"/>
        <v>1</v>
      </c>
      <c r="AN314" s="95"/>
      <c r="AO314" s="144"/>
      <c r="AP314" s="144"/>
      <c r="AQ314" s="144"/>
      <c r="AR314" s="145"/>
      <c r="AS314" s="146"/>
      <c r="AT314" s="147"/>
      <c r="AU314" s="144"/>
      <c r="AV314" s="144"/>
      <c r="AW314" s="144"/>
      <c r="AX314" s="144"/>
      <c r="AY314" s="148"/>
      <c r="BA314" s="110">
        <f t="shared" si="372"/>
        <v>1</v>
      </c>
      <c r="BB314" s="149"/>
      <c r="BC314" s="126" t="str">
        <f t="shared" si="349"/>
        <v>VACAS VACIAS</v>
      </c>
      <c r="BD314" s="127">
        <f t="shared" si="373"/>
        <v>0</v>
      </c>
      <c r="BF314" s="113"/>
      <c r="BG314" s="151"/>
      <c r="BH314" s="151"/>
      <c r="BI314" s="151"/>
      <c r="BJ314" s="152"/>
      <c r="BL314" s="153"/>
      <c r="BM314" s="151"/>
      <c r="BN314" s="151"/>
      <c r="BO314" s="151"/>
      <c r="BP314" s="151"/>
      <c r="BQ314" s="154"/>
      <c r="BS314" s="110">
        <f t="shared" si="374"/>
        <v>0</v>
      </c>
      <c r="BT314" s="149"/>
      <c r="BU314" s="126" t="str">
        <f t="shared" si="350"/>
        <v>VACAS VACIAS</v>
      </c>
      <c r="BV314" s="127">
        <f t="shared" si="376"/>
        <v>0</v>
      </c>
      <c r="BX314" s="119"/>
      <c r="BY314" s="156"/>
      <c r="BZ314" s="156"/>
      <c r="CA314" s="156"/>
      <c r="CB314" s="157"/>
      <c r="CD314" s="158"/>
      <c r="CE314" s="156"/>
      <c r="CF314" s="156"/>
      <c r="CG314" s="156"/>
      <c r="CH314" s="156"/>
      <c r="CI314" s="159"/>
      <c r="CK314" s="110">
        <f t="shared" si="375"/>
        <v>0</v>
      </c>
    </row>
    <row r="315" spans="1:89" x14ac:dyDescent="0.3">
      <c r="A315" s="126" t="str">
        <f t="shared" si="364"/>
        <v>NOVILLAS VACIAS</v>
      </c>
      <c r="B315" s="127">
        <f t="shared" si="365"/>
        <v>1</v>
      </c>
      <c r="D315" s="95"/>
      <c r="E315" s="129"/>
      <c r="F315" s="129"/>
      <c r="G315" s="129"/>
      <c r="H315" s="130"/>
      <c r="I315" s="131"/>
      <c r="J315" s="132"/>
      <c r="K315" s="129"/>
      <c r="L315" s="129"/>
      <c r="M315" s="129"/>
      <c r="N315" s="129"/>
      <c r="O315" s="133"/>
      <c r="Q315" s="134">
        <f t="shared" si="366"/>
        <v>1</v>
      </c>
      <c r="S315" s="126" t="str">
        <f t="shared" si="367"/>
        <v>NOVILLAS VACIAS</v>
      </c>
      <c r="T315" s="135">
        <f t="shared" si="368"/>
        <v>0</v>
      </c>
      <c r="V315" s="95"/>
      <c r="W315" s="137"/>
      <c r="X315" s="137"/>
      <c r="Y315" s="137"/>
      <c r="Z315" s="138"/>
      <c r="AB315" s="139"/>
      <c r="AC315" s="137"/>
      <c r="AD315" s="137"/>
      <c r="AE315" s="137"/>
      <c r="AF315" s="137"/>
      <c r="AG315" s="140"/>
      <c r="AI315" s="134">
        <f t="shared" si="369"/>
        <v>0</v>
      </c>
      <c r="AK315" s="141" t="str">
        <f t="shared" si="370"/>
        <v>YEGUA</v>
      </c>
      <c r="AL315" s="142">
        <f t="shared" si="371"/>
        <v>1</v>
      </c>
      <c r="AN315" s="95"/>
      <c r="AO315" s="144"/>
      <c r="AP315" s="144"/>
      <c r="AQ315" s="144"/>
      <c r="AR315" s="145"/>
      <c r="AS315" s="146"/>
      <c r="AT315" s="147"/>
      <c r="AU315" s="144"/>
      <c r="AV315" s="144"/>
      <c r="AW315" s="144"/>
      <c r="AX315" s="144"/>
      <c r="AY315" s="148"/>
      <c r="BA315" s="110">
        <f t="shared" si="372"/>
        <v>1</v>
      </c>
      <c r="BB315" s="149"/>
      <c r="BC315" s="126" t="str">
        <f t="shared" si="349"/>
        <v>NOVILLAS VACIAS</v>
      </c>
      <c r="BD315" s="127">
        <f t="shared" si="373"/>
        <v>0</v>
      </c>
      <c r="BF315" s="113"/>
      <c r="BG315" s="151"/>
      <c r="BH315" s="151"/>
      <c r="BI315" s="151"/>
      <c r="BJ315" s="152"/>
      <c r="BL315" s="153"/>
      <c r="BM315" s="151"/>
      <c r="BN315" s="151"/>
      <c r="BO315" s="151"/>
      <c r="BP315" s="151"/>
      <c r="BQ315" s="154"/>
      <c r="BS315" s="110">
        <f t="shared" si="374"/>
        <v>0</v>
      </c>
      <c r="BT315" s="149"/>
      <c r="BU315" s="126" t="str">
        <f t="shared" si="350"/>
        <v>NOVILLAS VACIAS</v>
      </c>
      <c r="BV315" s="127">
        <f t="shared" si="376"/>
        <v>0</v>
      </c>
      <c r="BX315" s="119"/>
      <c r="BY315" s="156"/>
      <c r="BZ315" s="156"/>
      <c r="CA315" s="156"/>
      <c r="CB315" s="157"/>
      <c r="CD315" s="158"/>
      <c r="CE315" s="156"/>
      <c r="CF315" s="156"/>
      <c r="CG315" s="156"/>
      <c r="CH315" s="156"/>
      <c r="CI315" s="159"/>
      <c r="CK315" s="110">
        <f t="shared" si="375"/>
        <v>0</v>
      </c>
    </row>
    <row r="316" spans="1:89" x14ac:dyDescent="0.3">
      <c r="A316" s="126" t="str">
        <f t="shared" si="364"/>
        <v xml:space="preserve">NOVILLAS PREÑADAS </v>
      </c>
      <c r="B316" s="127">
        <f t="shared" si="365"/>
        <v>0</v>
      </c>
      <c r="D316" s="95"/>
      <c r="E316" s="129"/>
      <c r="F316" s="129"/>
      <c r="G316" s="129"/>
      <c r="H316" s="130"/>
      <c r="I316" s="131"/>
      <c r="J316" s="132"/>
      <c r="K316" s="129"/>
      <c r="L316" s="129"/>
      <c r="M316" s="129"/>
      <c r="N316" s="129"/>
      <c r="O316" s="133"/>
      <c r="Q316" s="134">
        <f t="shared" si="366"/>
        <v>0</v>
      </c>
      <c r="S316" s="126" t="str">
        <f t="shared" si="367"/>
        <v xml:space="preserve">NOVILLAS PREÑADAS </v>
      </c>
      <c r="T316" s="135">
        <f t="shared" si="368"/>
        <v>5</v>
      </c>
      <c r="V316" s="95"/>
      <c r="W316" s="137"/>
      <c r="X316" s="137"/>
      <c r="Y316" s="137"/>
      <c r="Z316" s="138"/>
      <c r="AB316" s="139"/>
      <c r="AC316" s="137"/>
      <c r="AD316" s="137"/>
      <c r="AE316" s="137"/>
      <c r="AF316" s="137"/>
      <c r="AG316" s="140"/>
      <c r="AI316" s="134">
        <f t="shared" si="369"/>
        <v>5</v>
      </c>
      <c r="AK316" s="141">
        <f t="shared" si="370"/>
        <v>0</v>
      </c>
      <c r="AL316" s="142">
        <f t="shared" si="371"/>
        <v>0</v>
      </c>
      <c r="AN316" s="95"/>
      <c r="AO316" s="144"/>
      <c r="AP316" s="144"/>
      <c r="AQ316" s="144"/>
      <c r="AR316" s="145"/>
      <c r="AS316" s="146"/>
      <c r="AT316" s="147"/>
      <c r="AU316" s="144"/>
      <c r="AV316" s="144"/>
      <c r="AW316" s="144"/>
      <c r="AX316" s="144"/>
      <c r="AY316" s="148"/>
      <c r="BA316" s="110">
        <f t="shared" si="372"/>
        <v>0</v>
      </c>
      <c r="BB316" s="149"/>
      <c r="BC316" s="126" t="str">
        <f t="shared" si="349"/>
        <v xml:space="preserve">NOVILLAS PREÑADAS </v>
      </c>
      <c r="BD316" s="127">
        <f t="shared" si="373"/>
        <v>0</v>
      </c>
      <c r="BF316" s="113"/>
      <c r="BG316" s="151"/>
      <c r="BH316" s="151"/>
      <c r="BI316" s="151"/>
      <c r="BJ316" s="152"/>
      <c r="BL316" s="153"/>
      <c r="BM316" s="151"/>
      <c r="BN316" s="151"/>
      <c r="BO316" s="151"/>
      <c r="BP316" s="151"/>
      <c r="BQ316" s="154"/>
      <c r="BS316" s="110">
        <f t="shared" si="374"/>
        <v>0</v>
      </c>
      <c r="BT316" s="149"/>
      <c r="BU316" s="126" t="str">
        <f t="shared" si="350"/>
        <v xml:space="preserve">NOVILLAS PREÑADAS </v>
      </c>
      <c r="BV316" s="127">
        <f t="shared" si="376"/>
        <v>0</v>
      </c>
      <c r="BX316" s="119"/>
      <c r="BY316" s="156"/>
      <c r="BZ316" s="156"/>
      <c r="CA316" s="156"/>
      <c r="CB316" s="157"/>
      <c r="CD316" s="158"/>
      <c r="CE316" s="156"/>
      <c r="CF316" s="156"/>
      <c r="CG316" s="156"/>
      <c r="CH316" s="156"/>
      <c r="CI316" s="159"/>
      <c r="CK316" s="110">
        <f t="shared" si="375"/>
        <v>0</v>
      </c>
    </row>
    <row r="317" spans="1:89" x14ac:dyDescent="0.3">
      <c r="A317" s="126" t="str">
        <f t="shared" si="364"/>
        <v>TOROS</v>
      </c>
      <c r="B317" s="127">
        <f t="shared" si="365"/>
        <v>2</v>
      </c>
      <c r="D317" s="95"/>
      <c r="E317" s="129"/>
      <c r="F317" s="129"/>
      <c r="G317" s="129"/>
      <c r="H317" s="130"/>
      <c r="I317" s="131"/>
      <c r="J317" s="132"/>
      <c r="K317" s="129">
        <v>1</v>
      </c>
      <c r="L317" s="129"/>
      <c r="M317" s="129"/>
      <c r="N317" s="129"/>
      <c r="O317" s="133"/>
      <c r="Q317" s="134">
        <f t="shared" si="366"/>
        <v>1</v>
      </c>
      <c r="S317" s="126" t="str">
        <f t="shared" si="367"/>
        <v>TOROS</v>
      </c>
      <c r="T317" s="135">
        <f t="shared" si="368"/>
        <v>16</v>
      </c>
      <c r="V317" s="95"/>
      <c r="W317" s="137"/>
      <c r="X317" s="137"/>
      <c r="Y317" s="137"/>
      <c r="Z317" s="138"/>
      <c r="AB317" s="139"/>
      <c r="AC317" s="137"/>
      <c r="AD317" s="137"/>
      <c r="AE317" s="137"/>
      <c r="AF317" s="137"/>
      <c r="AG317" s="140"/>
      <c r="AI317" s="134">
        <f t="shared" si="369"/>
        <v>16</v>
      </c>
      <c r="AK317" s="141">
        <f t="shared" si="370"/>
        <v>0</v>
      </c>
      <c r="AL317" s="142">
        <f t="shared" si="371"/>
        <v>0</v>
      </c>
      <c r="AN317" s="95"/>
      <c r="AO317" s="144"/>
      <c r="AP317" s="144"/>
      <c r="AQ317" s="144"/>
      <c r="AR317" s="145"/>
      <c r="AS317" s="146"/>
      <c r="AT317" s="147"/>
      <c r="AU317" s="144"/>
      <c r="AV317" s="144"/>
      <c r="AW317" s="144"/>
      <c r="AX317" s="144"/>
      <c r="AY317" s="148"/>
      <c r="BA317" s="110">
        <f t="shared" si="372"/>
        <v>0</v>
      </c>
      <c r="BB317" s="149"/>
      <c r="BC317" s="126" t="str">
        <f t="shared" si="349"/>
        <v>TOROS</v>
      </c>
      <c r="BD317" s="127">
        <f t="shared" si="373"/>
        <v>0</v>
      </c>
      <c r="BF317" s="113"/>
      <c r="BG317" s="151"/>
      <c r="BH317" s="151"/>
      <c r="BI317" s="151"/>
      <c r="BJ317" s="152"/>
      <c r="BL317" s="153"/>
      <c r="BM317" s="151"/>
      <c r="BN317" s="151"/>
      <c r="BO317" s="151"/>
      <c r="BP317" s="151"/>
      <c r="BQ317" s="154"/>
      <c r="BS317" s="110">
        <f t="shared" si="374"/>
        <v>0</v>
      </c>
      <c r="BT317" s="149"/>
      <c r="BU317" s="126" t="str">
        <f t="shared" si="350"/>
        <v>TOROS</v>
      </c>
      <c r="BV317" s="127">
        <f t="shared" si="376"/>
        <v>2</v>
      </c>
      <c r="BX317" s="119"/>
      <c r="BY317" s="156"/>
      <c r="BZ317" s="156"/>
      <c r="CA317" s="156"/>
      <c r="CB317" s="157"/>
      <c r="CD317" s="158"/>
      <c r="CE317" s="156"/>
      <c r="CF317" s="156"/>
      <c r="CG317" s="156"/>
      <c r="CH317" s="156"/>
      <c r="CI317" s="159"/>
      <c r="CK317" s="110">
        <f t="shared" si="375"/>
        <v>2</v>
      </c>
    </row>
    <row r="318" spans="1:89" x14ac:dyDescent="0.3">
      <c r="A318" s="126">
        <f t="shared" si="364"/>
        <v>0</v>
      </c>
      <c r="B318" s="127">
        <f t="shared" si="365"/>
        <v>0</v>
      </c>
      <c r="D318" s="95"/>
      <c r="E318" s="129"/>
      <c r="F318" s="129"/>
      <c r="G318" s="129"/>
      <c r="H318" s="130"/>
      <c r="I318" s="131"/>
      <c r="J318" s="132"/>
      <c r="K318" s="129"/>
      <c r="L318" s="129"/>
      <c r="M318" s="129"/>
      <c r="N318" s="129"/>
      <c r="O318" s="133"/>
      <c r="Q318" s="134">
        <f t="shared" si="366"/>
        <v>0</v>
      </c>
      <c r="S318" s="126">
        <f t="shared" si="367"/>
        <v>0</v>
      </c>
      <c r="T318" s="135">
        <f t="shared" si="368"/>
        <v>0</v>
      </c>
      <c r="V318" s="95"/>
      <c r="W318" s="137"/>
      <c r="X318" s="137"/>
      <c r="Y318" s="137"/>
      <c r="Z318" s="138"/>
      <c r="AB318" s="139"/>
      <c r="AC318" s="137"/>
      <c r="AD318" s="137"/>
      <c r="AE318" s="137"/>
      <c r="AF318" s="137"/>
      <c r="AG318" s="140"/>
      <c r="AI318" s="134">
        <f t="shared" si="369"/>
        <v>0</v>
      </c>
      <c r="AK318" s="141">
        <f t="shared" si="370"/>
        <v>0</v>
      </c>
      <c r="AL318" s="142">
        <f t="shared" si="371"/>
        <v>0</v>
      </c>
      <c r="AN318" s="95"/>
      <c r="AO318" s="144"/>
      <c r="AP318" s="144"/>
      <c r="AQ318" s="144"/>
      <c r="AR318" s="145"/>
      <c r="AS318" s="146"/>
      <c r="AT318" s="147"/>
      <c r="AU318" s="144"/>
      <c r="AV318" s="144"/>
      <c r="AW318" s="144"/>
      <c r="AX318" s="144"/>
      <c r="AY318" s="148"/>
      <c r="BA318" s="110">
        <f t="shared" si="372"/>
        <v>0</v>
      </c>
      <c r="BB318" s="149"/>
      <c r="BC318" s="126">
        <f t="shared" si="349"/>
        <v>0</v>
      </c>
      <c r="BD318" s="127">
        <f t="shared" si="373"/>
        <v>0</v>
      </c>
      <c r="BF318" s="113"/>
      <c r="BG318" s="151"/>
      <c r="BH318" s="151"/>
      <c r="BI318" s="151"/>
      <c r="BJ318" s="152"/>
      <c r="BL318" s="153"/>
      <c r="BM318" s="151"/>
      <c r="BN318" s="151"/>
      <c r="BO318" s="151"/>
      <c r="BP318" s="151"/>
      <c r="BQ318" s="154"/>
      <c r="BS318" s="110">
        <f t="shared" si="374"/>
        <v>0</v>
      </c>
      <c r="BT318" s="149"/>
      <c r="BU318" s="126">
        <f t="shared" si="350"/>
        <v>0</v>
      </c>
      <c r="BV318" s="127">
        <f t="shared" si="376"/>
        <v>0</v>
      </c>
      <c r="BX318" s="119"/>
      <c r="BY318" s="156"/>
      <c r="BZ318" s="156"/>
      <c r="CA318" s="156"/>
      <c r="CB318" s="157"/>
      <c r="CD318" s="158"/>
      <c r="CE318" s="156"/>
      <c r="CF318" s="156"/>
      <c r="CG318" s="156"/>
      <c r="CH318" s="156"/>
      <c r="CI318" s="159"/>
      <c r="CK318" s="110">
        <f t="shared" si="375"/>
        <v>0</v>
      </c>
    </row>
    <row r="319" spans="1:89" s="125" customFormat="1" x14ac:dyDescent="0.3">
      <c r="A319" s="93" t="s">
        <v>37</v>
      </c>
      <c r="B319" s="127"/>
      <c r="C319"/>
      <c r="D319" s="95"/>
      <c r="E319" s="160"/>
      <c r="F319" s="160"/>
      <c r="G319" s="160"/>
      <c r="H319" s="161"/>
      <c r="I319" s="131"/>
      <c r="J319" s="175"/>
      <c r="K319" s="160"/>
      <c r="L319" s="160"/>
      <c r="M319" s="160"/>
      <c r="N319" s="160"/>
      <c r="O319" s="176"/>
      <c r="P319"/>
      <c r="Q319" s="134"/>
      <c r="R319"/>
      <c r="S319" s="93" t="s">
        <v>37</v>
      </c>
      <c r="T319" s="135"/>
      <c r="U319"/>
      <c r="V319" s="95"/>
      <c r="W319" s="165"/>
      <c r="X319" s="165"/>
      <c r="Y319" s="165"/>
      <c r="Z319" s="166"/>
      <c r="AA319"/>
      <c r="AB319" s="177"/>
      <c r="AC319" s="165"/>
      <c r="AD319" s="165"/>
      <c r="AE319" s="165"/>
      <c r="AF319" s="165"/>
      <c r="AG319" s="178"/>
      <c r="AH319"/>
      <c r="AI319" s="101"/>
      <c r="AJ319"/>
      <c r="AK319" s="102"/>
      <c r="AL319" s="142"/>
      <c r="AM319" s="26"/>
      <c r="AN319" s="95"/>
      <c r="AO319" s="170"/>
      <c r="AP319" s="170"/>
      <c r="AQ319" s="170"/>
      <c r="AR319" s="171"/>
      <c r="AS319" s="107"/>
      <c r="AT319" s="172"/>
      <c r="AU319" s="170"/>
      <c r="AV319" s="170"/>
      <c r="AW319" s="170"/>
      <c r="AX319" s="170"/>
      <c r="AY319" s="173"/>
      <c r="AZ319" s="107"/>
      <c r="BA319" s="174"/>
      <c r="BB319" s="111"/>
      <c r="BC319" s="93" t="str">
        <f>BC292</f>
        <v>GAN. CEBA</v>
      </c>
      <c r="BD319" s="127"/>
      <c r="BE319" s="26"/>
      <c r="BF319" s="113"/>
      <c r="BG319" s="114"/>
      <c r="BH319" s="114"/>
      <c r="BI319" s="114"/>
      <c r="BJ319" s="115"/>
      <c r="BK319" s="112"/>
      <c r="BL319" s="116"/>
      <c r="BM319" s="114"/>
      <c r="BN319" s="114"/>
      <c r="BO319" s="114"/>
      <c r="BP319" s="114"/>
      <c r="BQ319" s="117"/>
      <c r="BR319" s="26"/>
      <c r="BS319" s="118"/>
      <c r="BT319" s="111"/>
      <c r="BU319" s="93" t="str">
        <f>BU292</f>
        <v>GAN. CEBA</v>
      </c>
      <c r="BV319" s="127"/>
      <c r="BW319" s="26"/>
      <c r="BX319" s="119"/>
      <c r="BY319" s="120"/>
      <c r="BZ319" s="120"/>
      <c r="CA319" s="120"/>
      <c r="CB319" s="121"/>
      <c r="CC319" s="112"/>
      <c r="CD319" s="122"/>
      <c r="CE319" s="120"/>
      <c r="CF319" s="120"/>
      <c r="CG319" s="120"/>
      <c r="CH319" s="120"/>
      <c r="CI319" s="123"/>
      <c r="CJ319" s="26"/>
      <c r="CK319" s="124"/>
    </row>
    <row r="320" spans="1:89" x14ac:dyDescent="0.3">
      <c r="A320" s="126" t="str">
        <f>+A293</f>
        <v>NOVILLOS</v>
      </c>
      <c r="B320" s="127">
        <f>+Q293</f>
        <v>45</v>
      </c>
      <c r="D320" s="95"/>
      <c r="E320" s="129"/>
      <c r="F320" s="129"/>
      <c r="G320" s="129"/>
      <c r="H320" s="130"/>
      <c r="I320" s="131"/>
      <c r="J320" s="132"/>
      <c r="K320" s="129"/>
      <c r="L320" s="129"/>
      <c r="M320" s="129"/>
      <c r="N320" s="129"/>
      <c r="O320" s="133"/>
      <c r="Q320" s="134">
        <f>SUM(B320+D320+E320+F320+G320+H320-J320-K320-L320-M320-N320-O320)</f>
        <v>45</v>
      </c>
      <c r="S320" s="126" t="str">
        <f>+S293</f>
        <v>NOVILLOS</v>
      </c>
      <c r="T320" s="135">
        <f>+AI293</f>
        <v>0</v>
      </c>
      <c r="V320" s="95"/>
      <c r="W320" s="137"/>
      <c r="X320" s="137"/>
      <c r="Y320" s="137"/>
      <c r="Z320" s="138"/>
      <c r="AB320" s="139"/>
      <c r="AC320" s="137"/>
      <c r="AD320" s="137"/>
      <c r="AE320" s="137"/>
      <c r="AF320" s="137"/>
      <c r="AG320" s="140"/>
      <c r="AI320" s="134">
        <f>SUM(T320+V320+W320+X320+Y320+Z320-AB320-AC320-AD320-AE320-AF320-AG320)</f>
        <v>0</v>
      </c>
      <c r="AK320" s="179">
        <f>AK293</f>
        <v>0</v>
      </c>
      <c r="AL320" s="142">
        <f>+BA293</f>
        <v>0</v>
      </c>
      <c r="AN320" s="95"/>
      <c r="AO320" s="144"/>
      <c r="AP320" s="144"/>
      <c r="AQ320" s="144"/>
      <c r="AR320" s="145"/>
      <c r="AS320" s="146"/>
      <c r="AT320" s="147"/>
      <c r="AU320" s="144"/>
      <c r="AV320" s="144"/>
      <c r="AW320" s="144"/>
      <c r="AX320" s="144"/>
      <c r="AY320" s="148"/>
      <c r="BA320" s="110">
        <f>SUM(AL320+AN320+AO320+AP320+AQ320+AR320-AT320-AU320-AV320-AW320-AX320-AY320)</f>
        <v>0</v>
      </c>
      <c r="BB320" s="149"/>
      <c r="BC320" s="126" t="str">
        <f t="shared" si="349"/>
        <v>NOVILLOS</v>
      </c>
      <c r="BD320" s="127">
        <f>+BS293</f>
        <v>275</v>
      </c>
      <c r="BF320" s="113"/>
      <c r="BG320" s="151"/>
      <c r="BH320" s="151"/>
      <c r="BI320" s="151"/>
      <c r="BJ320" s="152"/>
      <c r="BL320" s="153"/>
      <c r="BM320" s="151"/>
      <c r="BN320" s="151"/>
      <c r="BO320" s="151"/>
      <c r="BP320" s="151"/>
      <c r="BQ320" s="154"/>
      <c r="BS320" s="110">
        <f>SUM(BD320+BF320+BG320+BH320+BI320+BJ320-BL320-BM320-BN320-BO320-BP320-BQ320)</f>
        <v>275</v>
      </c>
      <c r="BT320" s="149"/>
      <c r="BU320" s="126" t="str">
        <f t="shared" si="350"/>
        <v>NOVILLOS</v>
      </c>
      <c r="BV320" s="127">
        <f>+CK293</f>
        <v>176</v>
      </c>
      <c r="BX320" s="119"/>
      <c r="BY320" s="156"/>
      <c r="BZ320" s="156"/>
      <c r="CA320" s="156"/>
      <c r="CB320" s="157"/>
      <c r="CD320" s="158"/>
      <c r="CE320" s="156"/>
      <c r="CF320" s="156"/>
      <c r="CG320" s="156"/>
      <c r="CH320" s="156"/>
      <c r="CI320" s="159"/>
      <c r="CK320" s="110">
        <f>SUM(BV320+BX320+BY320+BZ320+CA320+CB320-CD320-CE320-CF320-CG320-CH320-CI320)</f>
        <v>176</v>
      </c>
    </row>
    <row r="321" spans="1:89" x14ac:dyDescent="0.3">
      <c r="A321" s="126" t="str">
        <f>+A294</f>
        <v>CALENTADORES</v>
      </c>
      <c r="B321" s="127">
        <f>+Q294</f>
        <v>0</v>
      </c>
      <c r="D321" s="95"/>
      <c r="E321" s="129"/>
      <c r="F321" s="129"/>
      <c r="G321" s="129"/>
      <c r="H321" s="130"/>
      <c r="I321" s="131"/>
      <c r="J321" s="132"/>
      <c r="K321" s="129"/>
      <c r="L321" s="129"/>
      <c r="M321" s="129"/>
      <c r="N321" s="129"/>
      <c r="O321" s="133"/>
      <c r="Q321" s="134">
        <f>SUM(B321+D321+E321+F321+G321+H321-J321-K321-L321-M321-N321-O321)</f>
        <v>0</v>
      </c>
      <c r="S321" s="126" t="str">
        <f>+S294</f>
        <v>CALENTADORES</v>
      </c>
      <c r="T321" s="135">
        <f>+AI294</f>
        <v>0</v>
      </c>
      <c r="V321" s="95"/>
      <c r="W321" s="137"/>
      <c r="X321" s="137"/>
      <c r="Y321" s="137"/>
      <c r="Z321" s="138"/>
      <c r="AB321" s="139"/>
      <c r="AC321" s="137"/>
      <c r="AD321" s="137"/>
      <c r="AE321" s="137"/>
      <c r="AF321" s="137"/>
      <c r="AG321" s="140"/>
      <c r="AI321" s="134">
        <f>SUM(T321+V321+W321+X321+Y321+Z321-AB321-AC321-AD321-AE321-AF321-AG321)</f>
        <v>0</v>
      </c>
      <c r="AK321" s="179">
        <f>AK294</f>
        <v>0</v>
      </c>
      <c r="AL321" s="142">
        <f>+BA294</f>
        <v>0</v>
      </c>
      <c r="AN321" s="95"/>
      <c r="AO321" s="144"/>
      <c r="AP321" s="144"/>
      <c r="AQ321" s="144"/>
      <c r="AR321" s="145"/>
      <c r="AS321" s="146"/>
      <c r="AT321" s="147"/>
      <c r="AU321" s="144"/>
      <c r="AV321" s="144"/>
      <c r="AW321" s="144"/>
      <c r="AX321" s="144"/>
      <c r="AY321" s="148"/>
      <c r="BA321" s="110">
        <f>SUM(AL321+AN321+AO321+AP321+AQ321+AR321-AT321-AU321-AV321-AW321-AX321-AY321)</f>
        <v>0</v>
      </c>
      <c r="BB321" s="149"/>
      <c r="BC321" s="126" t="str">
        <f t="shared" si="349"/>
        <v>CALENTADORES</v>
      </c>
      <c r="BD321" s="127">
        <f>+BS294</f>
        <v>0</v>
      </c>
      <c r="BF321" s="113"/>
      <c r="BG321" s="151"/>
      <c r="BH321" s="151"/>
      <c r="BI321" s="151"/>
      <c r="BJ321" s="152"/>
      <c r="BL321" s="153"/>
      <c r="BM321" s="151"/>
      <c r="BN321" s="151"/>
      <c r="BO321" s="151"/>
      <c r="BP321" s="151"/>
      <c r="BQ321" s="154"/>
      <c r="BS321" s="110">
        <f>SUM(BD321+BF321+BG321+BH321+BI321+BJ321-BL321-BM321-BN321-BO321-BP321-BQ321)</f>
        <v>0</v>
      </c>
      <c r="BT321" s="149"/>
      <c r="BU321" s="126" t="str">
        <f t="shared" si="350"/>
        <v>CALENTADORES</v>
      </c>
      <c r="BV321" s="127">
        <f>+CK294</f>
        <v>0</v>
      </c>
      <c r="BX321" s="119"/>
      <c r="BY321" s="156"/>
      <c r="BZ321" s="156"/>
      <c r="CA321" s="156"/>
      <c r="CB321" s="157"/>
      <c r="CD321" s="158"/>
      <c r="CE321" s="156"/>
      <c r="CF321" s="156"/>
      <c r="CG321" s="156"/>
      <c r="CH321" s="156"/>
      <c r="CI321" s="159"/>
      <c r="CK321" s="110">
        <f>SUM(BV321+BX321+BY321+BZ321+CA321+CB321-CD321-CE321-CF321-CG321-CH321-CI321)</f>
        <v>0</v>
      </c>
    </row>
    <row r="322" spans="1:89" x14ac:dyDescent="0.3">
      <c r="A322" s="126" t="str">
        <f>+A295</f>
        <v>VACAS CUCHILLO</v>
      </c>
      <c r="B322" s="127">
        <f>+Q295</f>
        <v>0</v>
      </c>
      <c r="D322" s="95"/>
      <c r="E322" s="129"/>
      <c r="F322" s="129"/>
      <c r="G322" s="129"/>
      <c r="H322" s="130"/>
      <c r="I322" s="131"/>
      <c r="J322" s="132"/>
      <c r="K322" s="129"/>
      <c r="L322" s="129"/>
      <c r="M322" s="129"/>
      <c r="N322" s="129"/>
      <c r="O322" s="133"/>
      <c r="Q322" s="134">
        <f>SUM(B322+D322+E322+F322+G322+H322-J322-K322-L322-M322-N322-O322)</f>
        <v>0</v>
      </c>
      <c r="S322" s="126" t="str">
        <f>+S295</f>
        <v>VACAS CUCHILLO</v>
      </c>
      <c r="T322" s="135">
        <f>+AI295</f>
        <v>0</v>
      </c>
      <c r="V322" s="95"/>
      <c r="W322" s="137"/>
      <c r="X322" s="137"/>
      <c r="Y322" s="137"/>
      <c r="Z322" s="138"/>
      <c r="AB322" s="139"/>
      <c r="AC322" s="137"/>
      <c r="AD322" s="137"/>
      <c r="AE322" s="137"/>
      <c r="AF322" s="137"/>
      <c r="AG322" s="140"/>
      <c r="AI322" s="134">
        <f>SUM(T322+V322+W322+X322+Y322+Z322-AB322-AC322-AD322-AE322-AF322-AG322)</f>
        <v>0</v>
      </c>
      <c r="AK322" s="179">
        <f>AK295</f>
        <v>0</v>
      </c>
      <c r="AL322" s="142">
        <f>+BA295</f>
        <v>0</v>
      </c>
      <c r="AN322" s="95"/>
      <c r="AO322" s="144"/>
      <c r="AP322" s="144"/>
      <c r="AQ322" s="144"/>
      <c r="AR322" s="145"/>
      <c r="AS322" s="146"/>
      <c r="AT322" s="147"/>
      <c r="AU322" s="144"/>
      <c r="AV322" s="144"/>
      <c r="AW322" s="144"/>
      <c r="AX322" s="144"/>
      <c r="AY322" s="148"/>
      <c r="BA322" s="110">
        <f>SUM(AL322+AN322+AO322+AP322+AQ322+AR322-AT322-AU322-AV322-AW322-AX322-AY322)</f>
        <v>0</v>
      </c>
      <c r="BB322" s="149"/>
      <c r="BC322" s="126" t="str">
        <f t="shared" si="349"/>
        <v>VACAS CUCHILLO</v>
      </c>
      <c r="BD322" s="127">
        <f>+BS295</f>
        <v>0</v>
      </c>
      <c r="BF322" s="113"/>
      <c r="BG322" s="151"/>
      <c r="BH322" s="151"/>
      <c r="BI322" s="151"/>
      <c r="BJ322" s="152"/>
      <c r="BL322" s="153"/>
      <c r="BM322" s="151"/>
      <c r="BN322" s="151"/>
      <c r="BO322" s="151"/>
      <c r="BP322" s="151"/>
      <c r="BQ322" s="154"/>
      <c r="BS322" s="110">
        <f>SUM(BD322+BF322+BG322+BH322+BI322+BJ322-BL322-BM322-BN322-BO322-BP322-BQ322)</f>
        <v>0</v>
      </c>
      <c r="BT322" s="149"/>
      <c r="BU322" s="126" t="str">
        <f t="shared" si="350"/>
        <v>VACAS CUCHILLO</v>
      </c>
      <c r="BV322" s="127">
        <f>+CK295</f>
        <v>0</v>
      </c>
      <c r="BX322" s="119"/>
      <c r="BY322" s="156"/>
      <c r="BZ322" s="156"/>
      <c r="CA322" s="156"/>
      <c r="CB322" s="157"/>
      <c r="CD322" s="158"/>
      <c r="CE322" s="156"/>
      <c r="CF322" s="156"/>
      <c r="CG322" s="156"/>
      <c r="CH322" s="156"/>
      <c r="CI322" s="159"/>
      <c r="CK322" s="110">
        <f>SUM(BV322+BX322+BY322+BZ322+CA322+CB322-CD322-CE322-CF322-CG322-CH322-CI322)</f>
        <v>0</v>
      </c>
    </row>
    <row r="323" spans="1:89" ht="15" thickBot="1" x14ac:dyDescent="0.35">
      <c r="A323" s="126" t="str">
        <f>+A296</f>
        <v>NOVILLAS CUCHILLOS</v>
      </c>
      <c r="B323" s="127">
        <f>+Q296</f>
        <v>0</v>
      </c>
      <c r="D323" s="95"/>
      <c r="E323" s="180"/>
      <c r="F323" s="180"/>
      <c r="G323" s="180"/>
      <c r="H323" s="181"/>
      <c r="I323" s="131"/>
      <c r="J323" s="182"/>
      <c r="K323" s="183"/>
      <c r="L323" s="183"/>
      <c r="M323" s="183"/>
      <c r="N323" s="183"/>
      <c r="O323" s="184"/>
      <c r="Q323" s="134">
        <f>SUM(B323+D323+E323+F323+G323+H323-J323-K323-L323-M323-N323-O323)</f>
        <v>0</v>
      </c>
      <c r="S323" s="126" t="str">
        <f>+S296</f>
        <v>NOVILLAS CUCHILLOS</v>
      </c>
      <c r="T323" s="135">
        <f>+AI296</f>
        <v>0</v>
      </c>
      <c r="V323" s="95"/>
      <c r="W323" s="185"/>
      <c r="X323" s="185"/>
      <c r="Y323" s="185"/>
      <c r="Z323" s="186"/>
      <c r="AB323" s="187"/>
      <c r="AC323" s="188"/>
      <c r="AD323" s="188"/>
      <c r="AE323" s="188"/>
      <c r="AF323" s="188"/>
      <c r="AG323" s="189"/>
      <c r="AI323" s="134">
        <f>SUM(T323+V323+W323+X323+Y323+Z323-AB323-AC323-AD323-AE323-AF323-AG323)</f>
        <v>0</v>
      </c>
      <c r="AK323" s="179">
        <f>AK296</f>
        <v>0</v>
      </c>
      <c r="AL323" s="142">
        <f>+BA296</f>
        <v>0</v>
      </c>
      <c r="AN323" s="95"/>
      <c r="AO323" s="190"/>
      <c r="AP323" s="190"/>
      <c r="AQ323" s="190"/>
      <c r="AR323" s="191"/>
      <c r="AS323" s="146"/>
      <c r="AT323" s="192"/>
      <c r="AU323" s="193"/>
      <c r="AV323" s="193"/>
      <c r="AW323" s="193"/>
      <c r="AX323" s="193"/>
      <c r="AY323" s="194"/>
      <c r="BA323" s="110">
        <f>SUM(AL323+AN323+AO323+AP323+AQ323+AR323-AT323-AU323-AV323-AW323-AX323-AY323)</f>
        <v>0</v>
      </c>
      <c r="BB323" s="149"/>
      <c r="BC323" s="126" t="str">
        <f t="shared" si="349"/>
        <v>NOVILLAS CUCHILLOS</v>
      </c>
      <c r="BD323" s="127">
        <f>+BS296</f>
        <v>0</v>
      </c>
      <c r="BF323" s="113"/>
      <c r="BG323" s="151"/>
      <c r="BH323" s="151"/>
      <c r="BI323" s="151"/>
      <c r="BJ323" s="152"/>
      <c r="BL323" s="153"/>
      <c r="BM323" s="151"/>
      <c r="BN323" s="151"/>
      <c r="BO323" s="151"/>
      <c r="BP323" s="151"/>
      <c r="BQ323" s="154"/>
      <c r="BS323" s="110">
        <f>SUM(BD323+BF323+BG323+BH323+BI323+BJ323-BL323-BM323-BN323-BO323-BP323-BQ323)</f>
        <v>0</v>
      </c>
      <c r="BT323" s="149"/>
      <c r="BU323" s="126" t="str">
        <f t="shared" si="350"/>
        <v>NOVILLAS CUCHILLOS</v>
      </c>
      <c r="BV323" s="127">
        <f>+CK296</f>
        <v>0</v>
      </c>
      <c r="BX323" s="119"/>
      <c r="BY323" s="156"/>
      <c r="BZ323" s="156"/>
      <c r="CA323" s="156"/>
      <c r="CB323" s="157"/>
      <c r="CD323" s="158"/>
      <c r="CE323" s="156"/>
      <c r="CF323" s="156"/>
      <c r="CG323" s="156"/>
      <c r="CH323" s="156"/>
      <c r="CI323" s="159"/>
      <c r="CK323" s="110">
        <f>SUM(BV323+BX323+BY323+BZ323+CA323+CB323-CD323-CE323-CF323-CG323-CH323-CI323)</f>
        <v>0</v>
      </c>
    </row>
    <row r="324" spans="1:89" ht="13.5" customHeight="1" x14ac:dyDescent="0.3">
      <c r="A324" s="195" t="s">
        <v>42</v>
      </c>
      <c r="B324" s="196">
        <f>SUM(B305:B323)</f>
        <v>384</v>
      </c>
      <c r="D324" s="197">
        <f>+D305+D306+D307+D308+D309+D310+D312+D313+D314+D315+D316+D317+D318+D320+D321+D322+D323</f>
        <v>0</v>
      </c>
      <c r="E324" s="197">
        <f>+E305+E306+E307+E308+E309+E310+E312+E313+E314+E315+E316+E317+E318+E320+E321+E322+E323</f>
        <v>0</v>
      </c>
      <c r="F324" s="197">
        <f>+F305+F306+F307+F308+F309+F310+F312+F313+F314+F315+F316+F317+F318+F320+F321+F322+F323</f>
        <v>0</v>
      </c>
      <c r="G324" s="197">
        <f>+G305+G306+G307+G308+G309+G310+G312+G313+G314+G315+G316+G317+G318+G320+G321+G322+G323</f>
        <v>0</v>
      </c>
      <c r="H324" s="197">
        <f>+H305+H306+H307+H308+H309+H310+H312+H313+H314+H315+H316+H317+H318+H320+H321+H322+H323</f>
        <v>0</v>
      </c>
      <c r="J324" s="198">
        <f t="shared" ref="J324:O324" si="377">+J305+J306+J307+J308+J309+J310+J312+J313+J314+J315+J316+J317+J318+J320+J321+J322+J323</f>
        <v>0</v>
      </c>
      <c r="K324" s="198">
        <f t="shared" si="377"/>
        <v>1</v>
      </c>
      <c r="L324" s="198">
        <f t="shared" si="377"/>
        <v>0</v>
      </c>
      <c r="M324" s="198">
        <f t="shared" si="377"/>
        <v>0</v>
      </c>
      <c r="N324" s="198">
        <f t="shared" si="377"/>
        <v>0</v>
      </c>
      <c r="O324" s="198">
        <f t="shared" si="377"/>
        <v>0</v>
      </c>
      <c r="Q324" s="134">
        <f>+SUM(B324:H324)-SUM(J324:O324)</f>
        <v>383</v>
      </c>
      <c r="S324" s="195" t="s">
        <v>42</v>
      </c>
      <c r="T324" s="196">
        <f>SUM(T305:T323)</f>
        <v>324</v>
      </c>
      <c r="V324" s="199">
        <f>+V305+V306+V307+V308+V309+V310+V312+V313+V314+V315+V316+V317+V318+V320+V321+V322+V323</f>
        <v>0</v>
      </c>
      <c r="W324" s="199">
        <f>+W305+W306+W307+W308+W309+W310+W312+W313+W314+W315+W316+W317+W318+W320+W321+W322+W323</f>
        <v>0</v>
      </c>
      <c r="X324" s="199">
        <f>+X305+X306+X307+X308+X309+X310+X312+X313+X314+X315+X316+X317+X318+X320+X321+X322+X323</f>
        <v>0</v>
      </c>
      <c r="Y324" s="199">
        <f>+Y305+Y306+Y307+Y308+Y309+Y310+Y312+Y313+Y314+Y315+Y316+Y317+Y318+Y320+Y321+Y322+Y323</f>
        <v>0</v>
      </c>
      <c r="Z324" s="199">
        <f>+Z305+Z306+Z307+Z308+Z309+Z310+Z312+Z313+Z314+Z315+Z316+Z317+Z318+Z320+Z321+Z322+Z323</f>
        <v>0</v>
      </c>
      <c r="AB324" s="200">
        <f t="shared" ref="AB324:AG324" si="378">+AB305+AB306+AB307+AB308+AB309+AB310+AB312+AB313+AB314+AB315+AB316+AB317+AB318+AB320+AB321+AB322+AB323</f>
        <v>0</v>
      </c>
      <c r="AC324" s="200">
        <f t="shared" si="378"/>
        <v>0</v>
      </c>
      <c r="AD324" s="200">
        <f t="shared" si="378"/>
        <v>0</v>
      </c>
      <c r="AE324" s="200">
        <f t="shared" si="378"/>
        <v>0</v>
      </c>
      <c r="AF324" s="200">
        <f t="shared" si="378"/>
        <v>0</v>
      </c>
      <c r="AG324" s="200">
        <f t="shared" si="378"/>
        <v>0</v>
      </c>
      <c r="AI324" s="134">
        <f>+SUM(T324:Z324)-SUM(AB324:AG324)</f>
        <v>324</v>
      </c>
      <c r="AK324" s="62" t="s">
        <v>42</v>
      </c>
      <c r="AL324" s="201">
        <f>SUM(AL305:AL323)</f>
        <v>28</v>
      </c>
      <c r="AN324" s="201">
        <f>+AN305+AN306+AN307+AN308+AN309+AN310+AN312+AN313+AN314+AN315+AN316+AN317+AN318+AN320+AN321+AN322+AN323</f>
        <v>0</v>
      </c>
      <c r="AO324" s="201">
        <f>+AO305+AO306+AO307+AO308+AO309+AO310+AO312+AO313+AO314+AO315+AO316+AO317+AO318+AO320+AO321+AO322+AO323</f>
        <v>0</v>
      </c>
      <c r="AP324" s="201">
        <f>+AP305+AP306+AP307+AP308+AP309+AP310+AP312+AP313+AP314+AP315+AP316+AP317+AP318+AP320+AP321+AP322+AP323</f>
        <v>0</v>
      </c>
      <c r="AQ324" s="201">
        <f>+AQ305+AQ306+AQ307+AQ308+AQ309+AQ310+AQ312+AQ313+AQ314+AQ315+AQ316+AQ317+AQ318+AQ320+AQ321+AQ322+AQ323</f>
        <v>0</v>
      </c>
      <c r="AR324" s="201">
        <f>+AR305+AR306+AR307+AR308+AR309+AR310+AR312+AR313+AR314+AR315+AR316+AR317+AR318+AR320+AR321+AR322+AR323</f>
        <v>0</v>
      </c>
      <c r="AT324" s="201">
        <f t="shared" ref="AT324:AY324" si="379">+AT305+AT306+AT307+AT308+AT309+AT310+AT312+AT313+AT314+AT315+AT316+AT317+AT318+AT320+AT321+AT322+AT323</f>
        <v>0</v>
      </c>
      <c r="AU324" s="201">
        <f t="shared" si="379"/>
        <v>0</v>
      </c>
      <c r="AV324" s="201">
        <f t="shared" si="379"/>
        <v>0</v>
      </c>
      <c r="AW324" s="201">
        <f t="shared" si="379"/>
        <v>0</v>
      </c>
      <c r="AX324" s="201">
        <f t="shared" si="379"/>
        <v>0</v>
      </c>
      <c r="AY324" s="201">
        <f t="shared" si="379"/>
        <v>0</v>
      </c>
      <c r="BA324" s="110">
        <f>+SUM(AL324:AR324)-SUM(AT324:AY324)</f>
        <v>28</v>
      </c>
      <c r="BB324" s="149"/>
      <c r="BC324" s="62" t="s">
        <v>42</v>
      </c>
      <c r="BD324" s="201">
        <f>SUM(BD305:BD323)</f>
        <v>275</v>
      </c>
      <c r="BF324" s="201">
        <f>+BF305+BF306+BF307+BF308+BF309+BF310+BF312+BF313+BF314+BF315+BF316+BF317+BF318+BF320+BF321+BF322+BF323</f>
        <v>0</v>
      </c>
      <c r="BG324" s="201">
        <f>+BG305+BG306+BG307+BG308+BG309+BG310+BG312+BG313+BG314+BG315+BG316+BG317+BG318+BG320+BG321+BG322+BG323</f>
        <v>0</v>
      </c>
      <c r="BH324" s="201">
        <f>+BH305+BH306+BH307+BH308+BH309+BH310+BH312+BH313+BH314+BH315+BH316+BH317+BH318+BH320+BH321+BH322+BH323</f>
        <v>0</v>
      </c>
      <c r="BI324" s="201">
        <f>+BI305+BI306+BI307+BI308+BI309+BI310+BI312+BI313+BI314+BI315+BI316+BI317+BI318+BI320+BI321+BI322+BI323</f>
        <v>0</v>
      </c>
      <c r="BJ324" s="201">
        <f>+BJ305+BJ306+BJ307+BJ308+BJ309+BJ310+BJ312+BJ313+BJ314+BJ315+BJ316+BJ317+BJ318+BJ320+BJ321+BJ322+BJ323</f>
        <v>0</v>
      </c>
      <c r="BL324" s="201">
        <f t="shared" ref="BL324:BQ324" si="380">+BL305+BL306+BL307+BL308+BL309+BL310+BL312+BL313+BL314+BL315+BL316+BL317+BL318+BL320+BL321+BL322+BL323</f>
        <v>0</v>
      </c>
      <c r="BM324" s="201">
        <f t="shared" si="380"/>
        <v>0</v>
      </c>
      <c r="BN324" s="201">
        <f t="shared" si="380"/>
        <v>0</v>
      </c>
      <c r="BO324" s="201">
        <f t="shared" si="380"/>
        <v>0</v>
      </c>
      <c r="BP324" s="201">
        <f t="shared" si="380"/>
        <v>0</v>
      </c>
      <c r="BQ324" s="201">
        <f t="shared" si="380"/>
        <v>0</v>
      </c>
      <c r="BS324" s="110">
        <f>+SUM(BD324:BJ324)-SUM(BL324:BQ324)</f>
        <v>275</v>
      </c>
      <c r="BT324" s="149"/>
      <c r="BU324" s="62" t="s">
        <v>42</v>
      </c>
      <c r="BV324" s="201">
        <f>SUM(BV305:BV323)</f>
        <v>178</v>
      </c>
      <c r="BX324" s="201">
        <f>+BX305+BX306+BX307+BX308+BX309+BX310+BX312+BX313+BX314+BX315+BX316+BX317+BX318+BX320+BX321+BX322+BX323</f>
        <v>0</v>
      </c>
      <c r="BY324" s="201">
        <f>+BY305+BY306+BY307+BY308+BY309+BY310+BY312+BY313+BY314+BY315+BY316+BY317+BY318+BY320+BY321+BY322+BY323</f>
        <v>0</v>
      </c>
      <c r="BZ324" s="201">
        <f>+BZ305+BZ306+BZ307+BZ308+BZ309+BZ310+BZ312+BZ313+BZ314+BZ315+BZ316+BZ317+BZ318+BZ320+BZ321+BZ322+BZ323</f>
        <v>0</v>
      </c>
      <c r="CA324" s="201">
        <f>+CA305+CA306+CA307+CA308+CA309+CA310+CA312+CA313+CA314+CA315+CA316+CA317+CA318+CA320+CA321+CA322+CA323</f>
        <v>0</v>
      </c>
      <c r="CB324" s="201">
        <f>+CB305+CB306+CB307+CB308+CB309+CB310+CB312+CB313+CB314+CB315+CB316+CB317+CB318+CB320+CB321+CB322+CB323</f>
        <v>0</v>
      </c>
      <c r="CD324" s="201">
        <f t="shared" ref="CD324:CI324" si="381">+CD305+CD306+CD307+CD308+CD309+CD310+CD312+CD313+CD314+CD315+CD316+CD317+CD318+CD320+CD321+CD322+CD323</f>
        <v>0</v>
      </c>
      <c r="CE324" s="201">
        <f t="shared" si="381"/>
        <v>0</v>
      </c>
      <c r="CF324" s="201">
        <f t="shared" si="381"/>
        <v>0</v>
      </c>
      <c r="CG324" s="201">
        <f t="shared" si="381"/>
        <v>0</v>
      </c>
      <c r="CH324" s="201">
        <f t="shared" si="381"/>
        <v>0</v>
      </c>
      <c r="CI324" s="201">
        <f t="shared" si="381"/>
        <v>0</v>
      </c>
      <c r="CK324" s="110">
        <f>+SUM(BV324:CB324)-SUM(CD324:CI324)</f>
        <v>178</v>
      </c>
    </row>
    <row r="325" spans="1:89" s="13" customFormat="1" x14ac:dyDescent="0.3">
      <c r="A325" s="12"/>
      <c r="Q325" s="14"/>
      <c r="S325" s="12"/>
      <c r="AI325" s="14" t="e">
        <f>#REF!-AI324</f>
        <v>#REF!</v>
      </c>
      <c r="AK325" s="15"/>
      <c r="AL325" s="16"/>
      <c r="AM325" s="16"/>
      <c r="AN325" s="16"/>
      <c r="AO325" s="16"/>
      <c r="AP325" s="16"/>
      <c r="AQ325" s="16"/>
      <c r="AR325" s="16"/>
      <c r="AS325" s="16"/>
      <c r="AT325" s="16"/>
      <c r="AU325" s="16"/>
      <c r="AV325" s="16"/>
      <c r="AW325" s="16"/>
      <c r="AX325" s="16"/>
      <c r="AY325" s="16"/>
      <c r="AZ325" s="16"/>
      <c r="BA325" s="17">
        <f>BB324-BA324</f>
        <v>-28</v>
      </c>
      <c r="BB325" s="14"/>
      <c r="BC325" s="15"/>
      <c r="BD325" s="16"/>
      <c r="BE325" s="16"/>
      <c r="BF325" s="16"/>
      <c r="BG325" s="16"/>
      <c r="BH325" s="16"/>
      <c r="BI325" s="16"/>
      <c r="BJ325" s="16"/>
      <c r="BK325" s="16"/>
      <c r="BL325" s="16"/>
      <c r="BM325" s="16"/>
      <c r="BN325" s="16"/>
      <c r="BO325" s="16"/>
      <c r="BP325" s="16"/>
      <c r="BQ325" s="16"/>
      <c r="BR325" s="16"/>
      <c r="BS325" s="17">
        <f>BT324-BS324</f>
        <v>-275</v>
      </c>
      <c r="BT325" s="14"/>
      <c r="BU325" s="15"/>
      <c r="BV325" s="16"/>
      <c r="BW325" s="16"/>
      <c r="BX325" s="16"/>
      <c r="BY325" s="16"/>
      <c r="BZ325" s="16"/>
      <c r="CA325" s="16"/>
      <c r="CB325" s="16"/>
      <c r="CC325" s="16"/>
      <c r="CD325" s="16"/>
      <c r="CE325" s="16"/>
      <c r="CF325" s="16"/>
      <c r="CG325" s="16"/>
      <c r="CH325" s="16"/>
      <c r="CI325" s="16"/>
      <c r="CJ325" s="16"/>
      <c r="CK325" s="17">
        <f>CL324-CK324</f>
        <v>-178</v>
      </c>
    </row>
    <row r="326" spans="1:89" s="203" customFormat="1" ht="15.6" x14ac:dyDescent="0.3">
      <c r="A326" s="202" t="str">
        <f>+A299</f>
        <v>finca 1</v>
      </c>
      <c r="S326" s="202" t="str">
        <f>+S299</f>
        <v>finca 2</v>
      </c>
      <c r="AK326" s="204" t="str">
        <f>+AK299</f>
        <v>bestias</v>
      </c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C326" s="204" t="str">
        <f>+BC299</f>
        <v>finca 3</v>
      </c>
      <c r="BD326" s="26"/>
      <c r="BE326" s="26"/>
      <c r="BF326" s="26"/>
      <c r="BG326" s="26"/>
      <c r="BH326" s="26"/>
      <c r="BI326" s="26"/>
      <c r="BJ326" s="26"/>
      <c r="BK326" s="26"/>
      <c r="BL326" s="26"/>
      <c r="BM326" s="26"/>
      <c r="BN326" s="26"/>
      <c r="BO326" s="26"/>
      <c r="BP326" s="26"/>
      <c r="BQ326" s="26"/>
      <c r="BR326" s="26"/>
      <c r="BS326" s="26"/>
      <c r="BU326" s="204" t="str">
        <f>+BU299</f>
        <v>finca 4</v>
      </c>
      <c r="BV326" s="26"/>
      <c r="BW326" s="26"/>
      <c r="BX326" s="26"/>
      <c r="BY326" s="26"/>
      <c r="BZ326" s="26"/>
      <c r="CA326" s="26"/>
      <c r="CB326" s="26"/>
      <c r="CC326" s="26"/>
      <c r="CD326" s="26"/>
      <c r="CE326" s="26"/>
      <c r="CF326" s="26"/>
      <c r="CG326" s="26"/>
      <c r="CH326" s="26"/>
      <c r="CI326" s="26"/>
      <c r="CJ326" s="26"/>
      <c r="CK326" s="26"/>
    </row>
    <row r="327" spans="1:89" s="206" customFormat="1" ht="18" thickBot="1" x14ac:dyDescent="0.35">
      <c r="A327" s="18">
        <f>+A300+1</f>
        <v>43478</v>
      </c>
      <c r="B327" s="205"/>
      <c r="C327" s="205"/>
      <c r="D327" s="205"/>
      <c r="S327" s="207">
        <f>+S301+1</f>
        <v>43478</v>
      </c>
      <c r="T327" s="205"/>
      <c r="U327" s="205"/>
      <c r="V327" s="205"/>
      <c r="AK327" s="208">
        <f>+AK301+1</f>
        <v>43478</v>
      </c>
      <c r="AL327" s="209"/>
      <c r="AM327" s="209"/>
      <c r="AN327" s="209"/>
      <c r="AO327" s="210"/>
      <c r="AP327" s="210"/>
      <c r="AQ327" s="210"/>
      <c r="AR327" s="210"/>
      <c r="AS327" s="210"/>
      <c r="AT327" s="210"/>
      <c r="AU327" s="210"/>
      <c r="AV327" s="210"/>
      <c r="AW327" s="210"/>
      <c r="AX327" s="210"/>
      <c r="AY327" s="210"/>
      <c r="AZ327" s="210"/>
      <c r="BA327" s="210"/>
      <c r="BC327" s="208">
        <f>+BC301+1</f>
        <v>43478</v>
      </c>
      <c r="BD327" s="209"/>
      <c r="BE327" s="209"/>
      <c r="BF327" s="209"/>
      <c r="BG327" s="210"/>
      <c r="BH327" s="210"/>
      <c r="BI327" s="210"/>
      <c r="BJ327" s="210"/>
      <c r="BK327" s="210"/>
      <c r="BL327" s="210"/>
      <c r="BM327" s="210"/>
      <c r="BN327" s="210"/>
      <c r="BO327" s="210"/>
      <c r="BP327" s="210"/>
      <c r="BQ327" s="210"/>
      <c r="BR327" s="210"/>
      <c r="BS327" s="210"/>
      <c r="BU327" s="208">
        <f>+BU301+1</f>
        <v>43478</v>
      </c>
      <c r="BV327" s="209"/>
      <c r="BW327" s="209"/>
      <c r="BX327" s="209"/>
      <c r="BY327" s="210"/>
      <c r="BZ327" s="210"/>
      <c r="CA327" s="210"/>
      <c r="CB327" s="210"/>
      <c r="CC327" s="210"/>
      <c r="CD327" s="210"/>
      <c r="CE327" s="210"/>
      <c r="CF327" s="210"/>
      <c r="CG327" s="210"/>
      <c r="CH327" s="210"/>
      <c r="CI327" s="210"/>
      <c r="CJ327" s="210"/>
      <c r="CK327" s="210"/>
    </row>
    <row r="328" spans="1:89" ht="18" thickBot="1" x14ac:dyDescent="0.35">
      <c r="A328" s="27">
        <f>+A327</f>
        <v>43478</v>
      </c>
      <c r="D328" s="28" t="s">
        <v>5</v>
      </c>
      <c r="E328" s="29"/>
      <c r="F328" s="29"/>
      <c r="G328" s="29"/>
      <c r="H328" s="30"/>
      <c r="I328" s="21"/>
      <c r="J328" s="31" t="s">
        <v>6</v>
      </c>
      <c r="K328" s="32"/>
      <c r="L328" s="32"/>
      <c r="M328" s="32"/>
      <c r="N328" s="32"/>
      <c r="O328" s="33"/>
      <c r="S328" s="27">
        <f>+S327</f>
        <v>43478</v>
      </c>
      <c r="V328" s="34" t="s">
        <v>5</v>
      </c>
      <c r="W328" s="35"/>
      <c r="X328" s="35"/>
      <c r="Y328" s="35"/>
      <c r="Z328" s="36"/>
      <c r="AA328" s="23"/>
      <c r="AB328" s="37" t="s">
        <v>6</v>
      </c>
      <c r="AC328" s="38"/>
      <c r="AD328" s="38"/>
      <c r="AE328" s="38"/>
      <c r="AF328" s="38"/>
      <c r="AG328" s="39"/>
      <c r="AK328" s="40">
        <f>+AK327</f>
        <v>43478</v>
      </c>
      <c r="AN328" s="41" t="s">
        <v>5</v>
      </c>
      <c r="AO328" s="42"/>
      <c r="AP328" s="42"/>
      <c r="AQ328" s="42"/>
      <c r="AR328" s="43"/>
      <c r="AT328" s="44" t="s">
        <v>6</v>
      </c>
      <c r="AU328" s="45"/>
      <c r="AV328" s="45"/>
      <c r="AW328" s="45"/>
      <c r="AX328" s="45"/>
      <c r="AY328" s="46"/>
      <c r="BC328" s="40">
        <f>+BC327</f>
        <v>43478</v>
      </c>
      <c r="BF328" s="41" t="s">
        <v>5</v>
      </c>
      <c r="BG328" s="42"/>
      <c r="BH328" s="42"/>
      <c r="BI328" s="42"/>
      <c r="BJ328" s="43"/>
      <c r="BL328" s="44" t="s">
        <v>6</v>
      </c>
      <c r="BM328" s="45"/>
      <c r="BN328" s="45"/>
      <c r="BO328" s="45"/>
      <c r="BP328" s="45"/>
      <c r="BQ328" s="46"/>
      <c r="BU328" s="40">
        <f>+BU327</f>
        <v>43478</v>
      </c>
      <c r="BX328" s="41" t="s">
        <v>5</v>
      </c>
      <c r="BY328" s="42"/>
      <c r="BZ328" s="42"/>
      <c r="CA328" s="42"/>
      <c r="CB328" s="43"/>
      <c r="CD328" s="44" t="s">
        <v>6</v>
      </c>
      <c r="CE328" s="45"/>
      <c r="CF328" s="45"/>
      <c r="CG328" s="45"/>
      <c r="CH328" s="45"/>
      <c r="CI328" s="46"/>
    </row>
    <row r="329" spans="1:89" ht="12.75" customHeight="1" x14ac:dyDescent="0.3">
      <c r="A329" s="47" t="s">
        <v>7</v>
      </c>
      <c r="B329" s="48" t="s">
        <v>8</v>
      </c>
      <c r="D329" s="49" t="s">
        <v>9</v>
      </c>
      <c r="E329" s="50" t="s">
        <v>10</v>
      </c>
      <c r="F329" s="50" t="s">
        <v>11</v>
      </c>
      <c r="G329" s="50" t="s">
        <v>12</v>
      </c>
      <c r="H329" s="51" t="s">
        <v>13</v>
      </c>
      <c r="I329" s="21"/>
      <c r="J329" s="52" t="s">
        <v>14</v>
      </c>
      <c r="K329" s="53" t="s">
        <v>15</v>
      </c>
      <c r="L329" s="53" t="s">
        <v>16</v>
      </c>
      <c r="M329" s="53" t="s">
        <v>10</v>
      </c>
      <c r="N329" s="53" t="s">
        <v>12</v>
      </c>
      <c r="O329" s="54" t="s">
        <v>13</v>
      </c>
      <c r="Q329" s="55" t="s">
        <v>17</v>
      </c>
      <c r="S329" s="47" t="s">
        <v>7</v>
      </c>
      <c r="T329" s="48" t="s">
        <v>8</v>
      </c>
      <c r="V329" s="56" t="s">
        <v>9</v>
      </c>
      <c r="W329" s="57" t="s">
        <v>10</v>
      </c>
      <c r="X329" s="57" t="s">
        <v>11</v>
      </c>
      <c r="Y329" s="57" t="s">
        <v>12</v>
      </c>
      <c r="Z329" s="58" t="s">
        <v>13</v>
      </c>
      <c r="AA329" s="23"/>
      <c r="AB329" s="59" t="s">
        <v>14</v>
      </c>
      <c r="AC329" s="60" t="s">
        <v>15</v>
      </c>
      <c r="AD329" s="60" t="s">
        <v>16</v>
      </c>
      <c r="AE329" s="60" t="s">
        <v>10</v>
      </c>
      <c r="AF329" s="60" t="s">
        <v>12</v>
      </c>
      <c r="AG329" s="61" t="s">
        <v>13</v>
      </c>
      <c r="AI329" s="55" t="s">
        <v>17</v>
      </c>
      <c r="AK329" s="62" t="s">
        <v>7</v>
      </c>
      <c r="AL329" s="63" t="s">
        <v>8</v>
      </c>
      <c r="AN329" s="64" t="s">
        <v>9</v>
      </c>
      <c r="AO329" s="65" t="s">
        <v>10</v>
      </c>
      <c r="AP329" s="65" t="s">
        <v>11</v>
      </c>
      <c r="AQ329" s="65" t="s">
        <v>12</v>
      </c>
      <c r="AR329" s="66" t="s">
        <v>13</v>
      </c>
      <c r="AT329" s="67" t="s">
        <v>14</v>
      </c>
      <c r="AU329" s="68" t="s">
        <v>15</v>
      </c>
      <c r="AV329" s="68" t="s">
        <v>16</v>
      </c>
      <c r="AW329" s="68" t="s">
        <v>10</v>
      </c>
      <c r="AX329" s="68" t="s">
        <v>12</v>
      </c>
      <c r="AY329" s="69" t="s">
        <v>13</v>
      </c>
      <c r="BA329" s="70" t="s">
        <v>17</v>
      </c>
      <c r="BB329" s="71"/>
      <c r="BC329" s="47" t="s">
        <v>7</v>
      </c>
      <c r="BD329" s="48" t="s">
        <v>8</v>
      </c>
      <c r="BF329" s="64" t="s">
        <v>9</v>
      </c>
      <c r="BG329" s="65" t="s">
        <v>10</v>
      </c>
      <c r="BH329" s="65" t="s">
        <v>11</v>
      </c>
      <c r="BI329" s="65" t="s">
        <v>12</v>
      </c>
      <c r="BJ329" s="66" t="s">
        <v>13</v>
      </c>
      <c r="BL329" s="67" t="s">
        <v>14</v>
      </c>
      <c r="BM329" s="68" t="s">
        <v>15</v>
      </c>
      <c r="BN329" s="68" t="s">
        <v>16</v>
      </c>
      <c r="BO329" s="68" t="s">
        <v>10</v>
      </c>
      <c r="BP329" s="68" t="s">
        <v>12</v>
      </c>
      <c r="BQ329" s="69" t="s">
        <v>13</v>
      </c>
      <c r="BS329" s="70" t="s">
        <v>17</v>
      </c>
      <c r="BT329" s="71"/>
      <c r="BU329" s="47" t="s">
        <v>7</v>
      </c>
      <c r="BV329" s="48" t="s">
        <v>8</v>
      </c>
      <c r="BX329" s="64" t="s">
        <v>9</v>
      </c>
      <c r="BY329" s="65" t="s">
        <v>10</v>
      </c>
      <c r="BZ329" s="65" t="s">
        <v>11</v>
      </c>
      <c r="CA329" s="65" t="s">
        <v>12</v>
      </c>
      <c r="CB329" s="66" t="s">
        <v>13</v>
      </c>
      <c r="CD329" s="67" t="s">
        <v>14</v>
      </c>
      <c r="CE329" s="68" t="s">
        <v>15</v>
      </c>
      <c r="CF329" s="68" t="s">
        <v>16</v>
      </c>
      <c r="CG329" s="68" t="s">
        <v>10</v>
      </c>
      <c r="CH329" s="68" t="s">
        <v>12</v>
      </c>
      <c r="CI329" s="69" t="s">
        <v>13</v>
      </c>
      <c r="CK329" s="70" t="s">
        <v>17</v>
      </c>
    </row>
    <row r="330" spans="1:89" x14ac:dyDescent="0.3">
      <c r="A330" s="72"/>
      <c r="B330" s="73"/>
      <c r="D330" s="74"/>
      <c r="E330" s="75"/>
      <c r="F330" s="75"/>
      <c r="G330" s="75"/>
      <c r="H330" s="76"/>
      <c r="I330" s="21"/>
      <c r="J330" s="77"/>
      <c r="K330" s="78"/>
      <c r="L330" s="78"/>
      <c r="M330" s="78"/>
      <c r="N330" s="78"/>
      <c r="O330" s="79"/>
      <c r="Q330" s="55"/>
      <c r="S330" s="72"/>
      <c r="T330" s="73"/>
      <c r="V330" s="80"/>
      <c r="W330" s="81"/>
      <c r="X330" s="81"/>
      <c r="Y330" s="81"/>
      <c r="Z330" s="82"/>
      <c r="AA330" s="23"/>
      <c r="AB330" s="83"/>
      <c r="AC330" s="84"/>
      <c r="AD330" s="84"/>
      <c r="AE330" s="84"/>
      <c r="AF330" s="84"/>
      <c r="AG330" s="85"/>
      <c r="AI330" s="55"/>
      <c r="AK330" s="86"/>
      <c r="AL330" s="87"/>
      <c r="AN330" s="88"/>
      <c r="AO330" s="89"/>
      <c r="AP330" s="89"/>
      <c r="AQ330" s="89"/>
      <c r="AR330" s="90"/>
      <c r="AT330" s="91"/>
      <c r="AU330" s="89"/>
      <c r="AV330" s="89"/>
      <c r="AW330" s="89"/>
      <c r="AX330" s="89"/>
      <c r="AY330" s="92"/>
      <c r="BA330" s="70"/>
      <c r="BB330" s="71"/>
      <c r="BC330" s="72"/>
      <c r="BD330" s="73"/>
      <c r="BF330" s="88"/>
      <c r="BG330" s="89"/>
      <c r="BH330" s="89"/>
      <c r="BI330" s="89"/>
      <c r="BJ330" s="90"/>
      <c r="BL330" s="91"/>
      <c r="BM330" s="89"/>
      <c r="BN330" s="89"/>
      <c r="BO330" s="89"/>
      <c r="BP330" s="89"/>
      <c r="BQ330" s="92"/>
      <c r="BS330" s="70"/>
      <c r="BT330" s="71"/>
      <c r="BU330" s="72"/>
      <c r="BV330" s="73"/>
      <c r="BX330" s="88"/>
      <c r="BY330" s="89"/>
      <c r="BZ330" s="89"/>
      <c r="CA330" s="89"/>
      <c r="CB330" s="90"/>
      <c r="CD330" s="91"/>
      <c r="CE330" s="89"/>
      <c r="CF330" s="89"/>
      <c r="CG330" s="89"/>
      <c r="CH330" s="89"/>
      <c r="CI330" s="92"/>
      <c r="CK330" s="70"/>
    </row>
    <row r="331" spans="1:89" s="125" customFormat="1" x14ac:dyDescent="0.3">
      <c r="A331" s="93" t="s">
        <v>19</v>
      </c>
      <c r="B331" s="94"/>
      <c r="C331"/>
      <c r="D331" s="95"/>
      <c r="E331" s="96"/>
      <c r="F331" s="96"/>
      <c r="G331" s="96"/>
      <c r="H331" s="97"/>
      <c r="I331"/>
      <c r="J331" s="98"/>
      <c r="K331" s="99"/>
      <c r="L331" s="99"/>
      <c r="M331" s="99"/>
      <c r="N331" s="99"/>
      <c r="O331" s="100"/>
      <c r="P331"/>
      <c r="Q331" s="101"/>
      <c r="R331"/>
      <c r="S331" s="93" t="s">
        <v>19</v>
      </c>
      <c r="T331" s="94"/>
      <c r="U331"/>
      <c r="V331" s="95"/>
      <c r="W331" s="96"/>
      <c r="X331" s="96"/>
      <c r="Y331" s="96"/>
      <c r="Z331" s="97"/>
      <c r="AA331"/>
      <c r="AB331" s="98"/>
      <c r="AC331" s="99"/>
      <c r="AD331" s="99"/>
      <c r="AE331" s="99"/>
      <c r="AF331" s="99"/>
      <c r="AG331" s="100"/>
      <c r="AH331"/>
      <c r="AI331" s="101"/>
      <c r="AJ331"/>
      <c r="AK331" s="102" t="s">
        <v>20</v>
      </c>
      <c r="AL331" s="103"/>
      <c r="AM331" s="26"/>
      <c r="AN331" s="104"/>
      <c r="AO331" s="105"/>
      <c r="AP331" s="105"/>
      <c r="AQ331" s="105"/>
      <c r="AR331" s="106"/>
      <c r="AS331" s="107"/>
      <c r="AT331" s="108"/>
      <c r="AU331" s="105"/>
      <c r="AV331" s="105"/>
      <c r="AW331" s="105"/>
      <c r="AX331" s="105"/>
      <c r="AY331" s="109"/>
      <c r="AZ331" s="26"/>
      <c r="BA331" s="110"/>
      <c r="BB331" s="111"/>
      <c r="BC331" s="93" t="str">
        <f t="shared" ref="BC331:BC350" si="382">BC304</f>
        <v>GAN.CRIANZA</v>
      </c>
      <c r="BD331" s="94"/>
      <c r="BE331" s="112"/>
      <c r="BF331" s="113"/>
      <c r="BG331" s="114"/>
      <c r="BH331" s="114"/>
      <c r="BI331" s="114"/>
      <c r="BJ331" s="115"/>
      <c r="BK331" s="112"/>
      <c r="BL331" s="116"/>
      <c r="BM331" s="114"/>
      <c r="BN331" s="114"/>
      <c r="BO331" s="114"/>
      <c r="BP331" s="114"/>
      <c r="BQ331" s="117"/>
      <c r="BR331" s="26"/>
      <c r="BS331" s="118"/>
      <c r="BT331" s="111"/>
      <c r="BU331" s="93" t="str">
        <f t="shared" ref="BU331:BU350" si="383">BU304</f>
        <v>GAN.CRIANZA</v>
      </c>
      <c r="BV331" s="94"/>
      <c r="BW331" s="112"/>
      <c r="BX331" s="119"/>
      <c r="BY331" s="120"/>
      <c r="BZ331" s="120"/>
      <c r="CA331" s="120"/>
      <c r="CB331" s="121"/>
      <c r="CC331" s="112"/>
      <c r="CD331" s="122"/>
      <c r="CE331" s="120"/>
      <c r="CF331" s="120"/>
      <c r="CG331" s="120"/>
      <c r="CH331" s="120"/>
      <c r="CI331" s="123"/>
      <c r="CJ331" s="26"/>
      <c r="CK331" s="124"/>
    </row>
    <row r="332" spans="1:89" x14ac:dyDescent="0.3">
      <c r="A332" s="126" t="str">
        <f t="shared" ref="A332:A337" si="384">+A305</f>
        <v xml:space="preserve">BECERRAS </v>
      </c>
      <c r="B332" s="127">
        <f t="shared" ref="B332:B337" si="385">+Q305</f>
        <v>0</v>
      </c>
      <c r="D332" s="128"/>
      <c r="E332" s="129"/>
      <c r="F332" s="129"/>
      <c r="G332" s="129"/>
      <c r="H332" s="130"/>
      <c r="I332" s="131"/>
      <c r="J332" s="132"/>
      <c r="K332" s="129"/>
      <c r="L332" s="129"/>
      <c r="M332" s="129"/>
      <c r="N332" s="129"/>
      <c r="O332" s="133"/>
      <c r="Q332" s="134">
        <f t="shared" ref="Q332:Q337" si="386">SUM(B332+D332+E332+F332+G332+H332-J332-K332-L332-M332-N332-O332)</f>
        <v>0</v>
      </c>
      <c r="S332" s="126" t="str">
        <f t="shared" ref="S332:S337" si="387">+S305</f>
        <v xml:space="preserve">BECERRAS </v>
      </c>
      <c r="T332" s="135">
        <f t="shared" ref="T332:T337" si="388">+AI305</f>
        <v>69</v>
      </c>
      <c r="V332" s="136"/>
      <c r="W332" s="137"/>
      <c r="X332" s="137"/>
      <c r="Y332" s="137"/>
      <c r="Z332" s="138"/>
      <c r="AB332" s="139"/>
      <c r="AC332" s="137"/>
      <c r="AD332" s="137"/>
      <c r="AE332" s="137"/>
      <c r="AF332" s="137"/>
      <c r="AG332" s="140"/>
      <c r="AI332" s="134">
        <f t="shared" ref="AI332:AI337" si="389">SUM(T332+V332+W332+X332+Y332+Z332-AB332-AC332-AD332-AE332-AF332-AG332)</f>
        <v>69</v>
      </c>
      <c r="AK332" s="141" t="str">
        <f t="shared" ref="AK332:AK337" si="390">AK305</f>
        <v>POTRO HEMBRA</v>
      </c>
      <c r="AL332" s="142">
        <f t="shared" ref="AL332:AL337" si="391">+BA305</f>
        <v>4</v>
      </c>
      <c r="AN332" s="143"/>
      <c r="AO332" s="144"/>
      <c r="AP332" s="144"/>
      <c r="AQ332" s="144"/>
      <c r="AR332" s="145"/>
      <c r="AS332" s="146"/>
      <c r="AT332" s="147"/>
      <c r="AU332" s="144"/>
      <c r="AV332" s="144"/>
      <c r="AW332" s="144"/>
      <c r="AX332" s="144"/>
      <c r="AY332" s="148"/>
      <c r="BA332" s="110">
        <f t="shared" ref="BA332:BA337" si="392">SUM(AL332+AN332+AO332+AP332+AQ332+AR332-AT332-AU332-AV332-AW332-AX332-AY332)</f>
        <v>4</v>
      </c>
      <c r="BB332" s="149"/>
      <c r="BC332" s="126" t="str">
        <f t="shared" si="382"/>
        <v xml:space="preserve">BECERRAS </v>
      </c>
      <c r="BD332" s="127">
        <f t="shared" ref="BD332:BD337" si="393">+BS305</f>
        <v>0</v>
      </c>
      <c r="BF332" s="150"/>
      <c r="BG332" s="151"/>
      <c r="BH332" s="151"/>
      <c r="BI332" s="151"/>
      <c r="BJ332" s="152"/>
      <c r="BL332" s="153"/>
      <c r="BM332" s="151"/>
      <c r="BN332" s="151"/>
      <c r="BO332" s="151"/>
      <c r="BP332" s="151"/>
      <c r="BQ332" s="154"/>
      <c r="BS332" s="110">
        <f t="shared" ref="BS332:BS337" si="394">SUM(BD332+BF332+BG332+BH332+BI332+BJ332-BL332-BM332-BN332-BO332-BP332-BQ332)</f>
        <v>0</v>
      </c>
      <c r="BT332" s="149"/>
      <c r="BU332" s="126" t="str">
        <f t="shared" si="383"/>
        <v xml:space="preserve">BECERRAS </v>
      </c>
      <c r="BV332" s="127">
        <f t="shared" ref="BV332:BV337" si="395">+CK305</f>
        <v>0</v>
      </c>
      <c r="BX332" s="155"/>
      <c r="BY332" s="156"/>
      <c r="BZ332" s="156"/>
      <c r="CA332" s="156"/>
      <c r="CB332" s="157"/>
      <c r="CD332" s="158"/>
      <c r="CE332" s="156"/>
      <c r="CF332" s="156"/>
      <c r="CG332" s="156"/>
      <c r="CH332" s="156"/>
      <c r="CI332" s="159"/>
      <c r="CK332" s="110">
        <f t="shared" ref="CK332:CK337" si="396">SUM(BV332+BX332+BY332+BZ332+CA332+CB332-CD332-CE332-CF332-CG332-CH332-CI332)</f>
        <v>0</v>
      </c>
    </row>
    <row r="333" spans="1:89" x14ac:dyDescent="0.3">
      <c r="A333" s="126" t="str">
        <f t="shared" si="384"/>
        <v>BECERROS</v>
      </c>
      <c r="B333" s="127">
        <f t="shared" si="385"/>
        <v>0</v>
      </c>
      <c r="D333" s="128"/>
      <c r="E333" s="129"/>
      <c r="F333" s="129"/>
      <c r="G333" s="129"/>
      <c r="H333" s="130"/>
      <c r="I333" s="131"/>
      <c r="J333" s="132"/>
      <c r="K333" s="129"/>
      <c r="L333" s="129"/>
      <c r="M333" s="129"/>
      <c r="N333" s="129"/>
      <c r="O333" s="133"/>
      <c r="Q333" s="134">
        <f t="shared" si="386"/>
        <v>0</v>
      </c>
      <c r="S333" s="126" t="str">
        <f t="shared" si="387"/>
        <v>BECERROS</v>
      </c>
      <c r="T333" s="135">
        <f t="shared" si="388"/>
        <v>60</v>
      </c>
      <c r="V333" s="136"/>
      <c r="W333" s="137"/>
      <c r="X333" s="137"/>
      <c r="Y333" s="137"/>
      <c r="Z333" s="138"/>
      <c r="AB333" s="139"/>
      <c r="AC333" s="137"/>
      <c r="AD333" s="137"/>
      <c r="AE333" s="137"/>
      <c r="AF333" s="137"/>
      <c r="AG333" s="140"/>
      <c r="AI333" s="134">
        <f t="shared" si="389"/>
        <v>60</v>
      </c>
      <c r="AK333" s="141" t="str">
        <f t="shared" si="390"/>
        <v>POTRO MACHO</v>
      </c>
      <c r="AL333" s="142">
        <f t="shared" si="391"/>
        <v>6</v>
      </c>
      <c r="AN333" s="143"/>
      <c r="AO333" s="144"/>
      <c r="AP333" s="144"/>
      <c r="AQ333" s="144"/>
      <c r="AR333" s="145"/>
      <c r="AS333" s="146"/>
      <c r="AT333" s="147"/>
      <c r="AU333" s="144"/>
      <c r="AV333" s="144"/>
      <c r="AW333" s="144"/>
      <c r="AX333" s="144"/>
      <c r="AY333" s="148"/>
      <c r="BA333" s="110">
        <f t="shared" si="392"/>
        <v>6</v>
      </c>
      <c r="BB333" s="149"/>
      <c r="BC333" s="126" t="str">
        <f t="shared" si="382"/>
        <v>BECERROS</v>
      </c>
      <c r="BD333" s="127">
        <f t="shared" si="393"/>
        <v>0</v>
      </c>
      <c r="BF333" s="150"/>
      <c r="BG333" s="151"/>
      <c r="BH333" s="151"/>
      <c r="BI333" s="151"/>
      <c r="BJ333" s="152"/>
      <c r="BL333" s="153"/>
      <c r="BM333" s="151"/>
      <c r="BN333" s="151"/>
      <c r="BO333" s="151"/>
      <c r="BP333" s="151"/>
      <c r="BQ333" s="154"/>
      <c r="BS333" s="110">
        <f t="shared" si="394"/>
        <v>0</v>
      </c>
      <c r="BT333" s="149"/>
      <c r="BU333" s="126" t="str">
        <f t="shared" si="383"/>
        <v>BECERROS</v>
      </c>
      <c r="BV333" s="127">
        <f t="shared" si="395"/>
        <v>0</v>
      </c>
      <c r="BX333" s="155"/>
      <c r="BY333" s="156"/>
      <c r="BZ333" s="156"/>
      <c r="CA333" s="156"/>
      <c r="CB333" s="157"/>
      <c r="CD333" s="158"/>
      <c r="CE333" s="156"/>
      <c r="CF333" s="156"/>
      <c r="CG333" s="156"/>
      <c r="CH333" s="156"/>
      <c r="CI333" s="159"/>
      <c r="CK333" s="110">
        <f t="shared" si="396"/>
        <v>0</v>
      </c>
    </row>
    <row r="334" spans="1:89" x14ac:dyDescent="0.3">
      <c r="A334" s="126" t="str">
        <f t="shared" si="384"/>
        <v>MAUTAS</v>
      </c>
      <c r="B334" s="127">
        <f t="shared" si="385"/>
        <v>54</v>
      </c>
      <c r="D334" s="95"/>
      <c r="E334" s="129"/>
      <c r="F334" s="129"/>
      <c r="G334" s="129"/>
      <c r="H334" s="130"/>
      <c r="I334" s="131"/>
      <c r="J334" s="132"/>
      <c r="K334" s="129"/>
      <c r="L334" s="129"/>
      <c r="M334" s="129"/>
      <c r="N334" s="129"/>
      <c r="O334" s="133"/>
      <c r="Q334" s="134">
        <f t="shared" si="386"/>
        <v>54</v>
      </c>
      <c r="S334" s="126" t="str">
        <f t="shared" si="387"/>
        <v>MAUTAS</v>
      </c>
      <c r="T334" s="135">
        <f t="shared" si="388"/>
        <v>0</v>
      </c>
      <c r="V334" s="95"/>
      <c r="W334" s="137"/>
      <c r="X334" s="137"/>
      <c r="Y334" s="137"/>
      <c r="Z334" s="138"/>
      <c r="AB334" s="139"/>
      <c r="AC334" s="137"/>
      <c r="AD334" s="137"/>
      <c r="AE334" s="137"/>
      <c r="AF334" s="137"/>
      <c r="AG334" s="140"/>
      <c r="AI334" s="134">
        <f t="shared" si="389"/>
        <v>0</v>
      </c>
      <c r="AK334" s="141" t="str">
        <f t="shared" si="390"/>
        <v>CABALLO</v>
      </c>
      <c r="AL334" s="142">
        <f t="shared" si="391"/>
        <v>8</v>
      </c>
      <c r="AN334" s="95"/>
      <c r="AO334" s="144"/>
      <c r="AP334" s="144"/>
      <c r="AQ334" s="144"/>
      <c r="AR334" s="145"/>
      <c r="AS334" s="146"/>
      <c r="AT334" s="147"/>
      <c r="AU334" s="144"/>
      <c r="AV334" s="144"/>
      <c r="AW334" s="144"/>
      <c r="AX334" s="144"/>
      <c r="AY334" s="148"/>
      <c r="BA334" s="110">
        <f t="shared" si="392"/>
        <v>8</v>
      </c>
      <c r="BB334" s="149"/>
      <c r="BC334" s="126" t="str">
        <f t="shared" si="382"/>
        <v>MAUTAS</v>
      </c>
      <c r="BD334" s="127">
        <f t="shared" si="393"/>
        <v>0</v>
      </c>
      <c r="BF334" s="113"/>
      <c r="BG334" s="151"/>
      <c r="BH334" s="151"/>
      <c r="BI334" s="151"/>
      <c r="BJ334" s="152"/>
      <c r="BL334" s="153"/>
      <c r="BM334" s="151"/>
      <c r="BN334" s="151"/>
      <c r="BO334" s="151"/>
      <c r="BP334" s="151"/>
      <c r="BQ334" s="154"/>
      <c r="BS334" s="110">
        <f t="shared" si="394"/>
        <v>0</v>
      </c>
      <c r="BT334" s="149"/>
      <c r="BU334" s="126" t="str">
        <f t="shared" si="383"/>
        <v>MAUTAS</v>
      </c>
      <c r="BV334" s="127">
        <f t="shared" si="395"/>
        <v>0</v>
      </c>
      <c r="BX334" s="119"/>
      <c r="BY334" s="156"/>
      <c r="BZ334" s="156"/>
      <c r="CA334" s="156"/>
      <c r="CB334" s="157"/>
      <c r="CD334" s="158"/>
      <c r="CE334" s="156"/>
      <c r="CF334" s="156"/>
      <c r="CG334" s="156"/>
      <c r="CH334" s="156"/>
      <c r="CI334" s="159"/>
      <c r="CK334" s="110">
        <f t="shared" si="396"/>
        <v>0</v>
      </c>
    </row>
    <row r="335" spans="1:89" x14ac:dyDescent="0.3">
      <c r="A335" s="126" t="str">
        <f t="shared" si="384"/>
        <v>MAUTES</v>
      </c>
      <c r="B335" s="127">
        <f t="shared" si="385"/>
        <v>280</v>
      </c>
      <c r="D335" s="95"/>
      <c r="E335" s="129"/>
      <c r="F335" s="129"/>
      <c r="G335" s="129"/>
      <c r="H335" s="130"/>
      <c r="I335" s="131"/>
      <c r="J335" s="132">
        <v>1</v>
      </c>
      <c r="K335" s="129"/>
      <c r="L335" s="129"/>
      <c r="M335" s="129"/>
      <c r="N335" s="129"/>
      <c r="O335" s="133"/>
      <c r="Q335" s="134">
        <f t="shared" si="386"/>
        <v>279</v>
      </c>
      <c r="S335" s="126" t="str">
        <f t="shared" si="387"/>
        <v>MAUTES</v>
      </c>
      <c r="T335" s="135">
        <f t="shared" si="388"/>
        <v>0</v>
      </c>
      <c r="V335" s="95"/>
      <c r="W335" s="137"/>
      <c r="X335" s="137"/>
      <c r="Y335" s="137"/>
      <c r="Z335" s="138"/>
      <c r="AB335" s="139"/>
      <c r="AC335" s="137"/>
      <c r="AD335" s="137"/>
      <c r="AE335" s="137"/>
      <c r="AF335" s="137"/>
      <c r="AG335" s="140"/>
      <c r="AI335" s="134">
        <f t="shared" si="389"/>
        <v>0</v>
      </c>
      <c r="AK335" s="141" t="str">
        <f t="shared" si="390"/>
        <v>YEGUA</v>
      </c>
      <c r="AL335" s="142">
        <f t="shared" si="391"/>
        <v>7</v>
      </c>
      <c r="AN335" s="95"/>
      <c r="AO335" s="144"/>
      <c r="AP335" s="144"/>
      <c r="AQ335" s="144"/>
      <c r="AR335" s="145"/>
      <c r="AS335" s="146"/>
      <c r="AT335" s="147"/>
      <c r="AU335" s="144"/>
      <c r="AV335" s="144"/>
      <c r="AW335" s="144"/>
      <c r="AX335" s="144"/>
      <c r="AY335" s="148"/>
      <c r="BA335" s="110">
        <f t="shared" si="392"/>
        <v>7</v>
      </c>
      <c r="BB335" s="149"/>
      <c r="BC335" s="126" t="str">
        <f t="shared" si="382"/>
        <v>MAUTES</v>
      </c>
      <c r="BD335" s="127">
        <f t="shared" si="393"/>
        <v>0</v>
      </c>
      <c r="BF335" s="113"/>
      <c r="BG335" s="151"/>
      <c r="BH335" s="151"/>
      <c r="BI335" s="151"/>
      <c r="BJ335" s="152"/>
      <c r="BL335" s="153"/>
      <c r="BM335" s="151"/>
      <c r="BN335" s="151"/>
      <c r="BO335" s="151"/>
      <c r="BP335" s="151"/>
      <c r="BQ335" s="154"/>
      <c r="BS335" s="110">
        <f t="shared" si="394"/>
        <v>0</v>
      </c>
      <c r="BT335" s="149"/>
      <c r="BU335" s="126" t="str">
        <f t="shared" si="383"/>
        <v>MAUTES</v>
      </c>
      <c r="BV335" s="127">
        <f t="shared" si="395"/>
        <v>0</v>
      </c>
      <c r="BX335" s="119"/>
      <c r="BY335" s="156"/>
      <c r="BZ335" s="156"/>
      <c r="CA335" s="156"/>
      <c r="CB335" s="157"/>
      <c r="CD335" s="158"/>
      <c r="CE335" s="156"/>
      <c r="CF335" s="156"/>
      <c r="CG335" s="156"/>
      <c r="CH335" s="156"/>
      <c r="CI335" s="159"/>
      <c r="CK335" s="110">
        <f t="shared" si="396"/>
        <v>0</v>
      </c>
    </row>
    <row r="336" spans="1:89" x14ac:dyDescent="0.3">
      <c r="A336" s="126">
        <f t="shared" si="384"/>
        <v>0</v>
      </c>
      <c r="B336" s="127">
        <f t="shared" si="385"/>
        <v>0</v>
      </c>
      <c r="D336" s="95"/>
      <c r="E336" s="129"/>
      <c r="F336" s="129"/>
      <c r="G336" s="129"/>
      <c r="H336" s="130"/>
      <c r="I336" s="131"/>
      <c r="J336" s="132"/>
      <c r="K336" s="129"/>
      <c r="L336" s="129"/>
      <c r="M336" s="129"/>
      <c r="N336" s="129"/>
      <c r="O336" s="133"/>
      <c r="Q336" s="134">
        <f t="shared" si="386"/>
        <v>0</v>
      </c>
      <c r="S336" s="126">
        <f t="shared" si="387"/>
        <v>0</v>
      </c>
      <c r="T336" s="135">
        <f t="shared" si="388"/>
        <v>0</v>
      </c>
      <c r="V336" s="95"/>
      <c r="W336" s="137"/>
      <c r="X336" s="137"/>
      <c r="Y336" s="137"/>
      <c r="Z336" s="138"/>
      <c r="AB336" s="139"/>
      <c r="AC336" s="137"/>
      <c r="AD336" s="137"/>
      <c r="AE336" s="137"/>
      <c r="AF336" s="137"/>
      <c r="AG336" s="140"/>
      <c r="AI336" s="134">
        <f t="shared" si="389"/>
        <v>0</v>
      </c>
      <c r="AK336" s="141">
        <f t="shared" si="390"/>
        <v>0</v>
      </c>
      <c r="AL336" s="142">
        <f t="shared" si="391"/>
        <v>0</v>
      </c>
      <c r="AN336" s="95"/>
      <c r="AO336" s="144"/>
      <c r="AP336" s="144"/>
      <c r="AQ336" s="144"/>
      <c r="AR336" s="145"/>
      <c r="AS336" s="146"/>
      <c r="AT336" s="147"/>
      <c r="AU336" s="144"/>
      <c r="AV336" s="144"/>
      <c r="AW336" s="144"/>
      <c r="AX336" s="144"/>
      <c r="AY336" s="148"/>
      <c r="BA336" s="110">
        <f t="shared" si="392"/>
        <v>0</v>
      </c>
      <c r="BB336" s="149"/>
      <c r="BC336" s="126">
        <f t="shared" si="382"/>
        <v>0</v>
      </c>
      <c r="BD336" s="127">
        <f t="shared" si="393"/>
        <v>0</v>
      </c>
      <c r="BF336" s="113"/>
      <c r="BG336" s="151"/>
      <c r="BH336" s="151"/>
      <c r="BI336" s="151"/>
      <c r="BJ336" s="152"/>
      <c r="BL336" s="153"/>
      <c r="BM336" s="151"/>
      <c r="BN336" s="151"/>
      <c r="BO336" s="151"/>
      <c r="BP336" s="151"/>
      <c r="BQ336" s="154"/>
      <c r="BS336" s="110">
        <f t="shared" si="394"/>
        <v>0</v>
      </c>
      <c r="BT336" s="149"/>
      <c r="BU336" s="126">
        <f t="shared" si="383"/>
        <v>0</v>
      </c>
      <c r="BV336" s="127">
        <f t="shared" si="395"/>
        <v>0</v>
      </c>
      <c r="BX336" s="119"/>
      <c r="BY336" s="156"/>
      <c r="BZ336" s="156"/>
      <c r="CA336" s="156"/>
      <c r="CB336" s="157"/>
      <c r="CD336" s="158"/>
      <c r="CE336" s="156"/>
      <c r="CF336" s="156"/>
      <c r="CG336" s="156"/>
      <c r="CH336" s="156"/>
      <c r="CI336" s="159"/>
      <c r="CK336" s="110">
        <f t="shared" si="396"/>
        <v>0</v>
      </c>
    </row>
    <row r="337" spans="1:89" x14ac:dyDescent="0.3">
      <c r="A337" s="126">
        <f t="shared" si="384"/>
        <v>0</v>
      </c>
      <c r="B337" s="127">
        <f t="shared" si="385"/>
        <v>0</v>
      </c>
      <c r="D337" s="95"/>
      <c r="E337" s="129"/>
      <c r="F337" s="129"/>
      <c r="G337" s="129"/>
      <c r="H337" s="130"/>
      <c r="I337" s="131"/>
      <c r="J337" s="132"/>
      <c r="K337" s="129"/>
      <c r="L337" s="129"/>
      <c r="M337" s="129"/>
      <c r="N337" s="129"/>
      <c r="O337" s="133"/>
      <c r="Q337" s="134">
        <f t="shared" si="386"/>
        <v>0</v>
      </c>
      <c r="S337" s="126">
        <f t="shared" si="387"/>
        <v>0</v>
      </c>
      <c r="T337" s="135">
        <f t="shared" si="388"/>
        <v>0</v>
      </c>
      <c r="V337" s="95"/>
      <c r="W337" s="137"/>
      <c r="X337" s="137"/>
      <c r="Y337" s="137"/>
      <c r="Z337" s="138"/>
      <c r="AB337" s="139"/>
      <c r="AC337" s="137"/>
      <c r="AD337" s="137"/>
      <c r="AE337" s="137"/>
      <c r="AF337" s="137"/>
      <c r="AG337" s="140"/>
      <c r="AI337" s="134">
        <f t="shared" si="389"/>
        <v>0</v>
      </c>
      <c r="AK337" s="141">
        <f t="shared" si="390"/>
        <v>0</v>
      </c>
      <c r="AL337" s="142">
        <f t="shared" si="391"/>
        <v>0</v>
      </c>
      <c r="AN337" s="95"/>
      <c r="AO337" s="144"/>
      <c r="AP337" s="144"/>
      <c r="AQ337" s="144"/>
      <c r="AR337" s="145"/>
      <c r="AS337" s="146"/>
      <c r="AT337" s="147"/>
      <c r="AU337" s="144"/>
      <c r="AV337" s="144"/>
      <c r="AW337" s="144"/>
      <c r="AX337" s="144"/>
      <c r="AY337" s="148"/>
      <c r="BA337" s="110">
        <f t="shared" si="392"/>
        <v>0</v>
      </c>
      <c r="BB337" s="149"/>
      <c r="BC337" s="126">
        <f t="shared" si="382"/>
        <v>0</v>
      </c>
      <c r="BD337" s="127">
        <f t="shared" si="393"/>
        <v>0</v>
      </c>
      <c r="BF337" s="113"/>
      <c r="BG337" s="151"/>
      <c r="BH337" s="151"/>
      <c r="BI337" s="151"/>
      <c r="BJ337" s="152"/>
      <c r="BL337" s="153"/>
      <c r="BM337" s="151"/>
      <c r="BN337" s="151"/>
      <c r="BO337" s="151"/>
      <c r="BP337" s="151"/>
      <c r="BQ337" s="154"/>
      <c r="BS337" s="110">
        <f t="shared" si="394"/>
        <v>0</v>
      </c>
      <c r="BT337" s="149"/>
      <c r="BU337" s="126">
        <f t="shared" si="383"/>
        <v>0</v>
      </c>
      <c r="BV337" s="127">
        <f t="shared" si="395"/>
        <v>0</v>
      </c>
      <c r="BX337" s="119"/>
      <c r="BY337" s="156"/>
      <c r="BZ337" s="156"/>
      <c r="CA337" s="156"/>
      <c r="CB337" s="157"/>
      <c r="CD337" s="158"/>
      <c r="CE337" s="156"/>
      <c r="CF337" s="156"/>
      <c r="CG337" s="156"/>
      <c r="CH337" s="156"/>
      <c r="CI337" s="159"/>
      <c r="CK337" s="110">
        <f t="shared" si="396"/>
        <v>0</v>
      </c>
    </row>
    <row r="338" spans="1:89" s="125" customFormat="1" x14ac:dyDescent="0.3">
      <c r="A338" s="93" t="s">
        <v>29</v>
      </c>
      <c r="B338" s="127"/>
      <c r="C338"/>
      <c r="D338" s="95"/>
      <c r="E338" s="160"/>
      <c r="F338" s="160"/>
      <c r="G338" s="160"/>
      <c r="H338" s="161"/>
      <c r="I338" s="131"/>
      <c r="J338" s="162"/>
      <c r="K338" s="163"/>
      <c r="L338" s="163"/>
      <c r="M338" s="163"/>
      <c r="N338" s="163"/>
      <c r="O338" s="164"/>
      <c r="P338"/>
      <c r="Q338" s="134"/>
      <c r="R338"/>
      <c r="S338" s="93" t="s">
        <v>29</v>
      </c>
      <c r="T338" s="135"/>
      <c r="U338"/>
      <c r="V338" s="95"/>
      <c r="W338" s="165"/>
      <c r="X338" s="165"/>
      <c r="Y338" s="165"/>
      <c r="Z338" s="166"/>
      <c r="AA338"/>
      <c r="AB338" s="167"/>
      <c r="AC338" s="168"/>
      <c r="AD338" s="168"/>
      <c r="AE338" s="168"/>
      <c r="AF338" s="168"/>
      <c r="AG338" s="169"/>
      <c r="AH338"/>
      <c r="AI338" s="101"/>
      <c r="AJ338"/>
      <c r="AK338" s="102" t="s">
        <v>30</v>
      </c>
      <c r="AL338" s="142"/>
      <c r="AM338" s="26"/>
      <c r="AN338" s="95"/>
      <c r="AO338" s="170"/>
      <c r="AP338" s="170"/>
      <c r="AQ338" s="170"/>
      <c r="AR338" s="171"/>
      <c r="AS338" s="107"/>
      <c r="AT338" s="172"/>
      <c r="AU338" s="170"/>
      <c r="AV338" s="170"/>
      <c r="AW338" s="170"/>
      <c r="AX338" s="170"/>
      <c r="AY338" s="173"/>
      <c r="AZ338" s="107"/>
      <c r="BA338" s="174"/>
      <c r="BB338" s="111"/>
      <c r="BC338" s="93" t="str">
        <f t="shared" si="382"/>
        <v>GAN. PRODUCCION</v>
      </c>
      <c r="BD338" s="127"/>
      <c r="BE338" s="26"/>
      <c r="BF338" s="113"/>
      <c r="BG338" s="114"/>
      <c r="BH338" s="114"/>
      <c r="BI338" s="114"/>
      <c r="BJ338" s="115"/>
      <c r="BK338" s="112"/>
      <c r="BL338" s="116"/>
      <c r="BM338" s="114"/>
      <c r="BN338" s="114"/>
      <c r="BO338" s="114"/>
      <c r="BP338" s="114"/>
      <c r="BQ338" s="117"/>
      <c r="BR338" s="26"/>
      <c r="BS338" s="118"/>
      <c r="BT338" s="111"/>
      <c r="BU338" s="93" t="str">
        <f t="shared" si="383"/>
        <v>GAN. PRODUCCION</v>
      </c>
      <c r="BV338" s="127"/>
      <c r="BW338" s="26"/>
      <c r="BX338" s="119"/>
      <c r="BY338" s="120"/>
      <c r="BZ338" s="120"/>
      <c r="CA338" s="120"/>
      <c r="CB338" s="121"/>
      <c r="CC338" s="112"/>
      <c r="CD338" s="122"/>
      <c r="CE338" s="120"/>
      <c r="CF338" s="120"/>
      <c r="CG338" s="120"/>
      <c r="CH338" s="120"/>
      <c r="CI338" s="123"/>
      <c r="CJ338" s="26"/>
      <c r="CK338" s="124"/>
    </row>
    <row r="339" spans="1:89" x14ac:dyDescent="0.3">
      <c r="A339" s="126" t="str">
        <f t="shared" ref="A339:A345" si="397">+A312</f>
        <v>VACAS EN PRODUCCION</v>
      </c>
      <c r="B339" s="127">
        <f t="shared" ref="B339:B345" si="398">+Q312</f>
        <v>0</v>
      </c>
      <c r="D339" s="95"/>
      <c r="E339" s="129"/>
      <c r="F339" s="129"/>
      <c r="G339" s="129"/>
      <c r="H339" s="130"/>
      <c r="I339" s="131"/>
      <c r="J339" s="132"/>
      <c r="K339" s="129"/>
      <c r="L339" s="129"/>
      <c r="M339" s="129"/>
      <c r="N339" s="129"/>
      <c r="O339" s="133"/>
      <c r="Q339" s="134">
        <f t="shared" ref="Q339:Q345" si="399">SUM(B339+D339+E339+F339+G339+H339-J339-K339-L339-M339-N339-O339)</f>
        <v>0</v>
      </c>
      <c r="S339" s="126" t="str">
        <f t="shared" ref="S339:S345" si="400">+S312</f>
        <v>VACAS EN PRODUCCION</v>
      </c>
      <c r="T339" s="135">
        <f t="shared" ref="T339:T345" si="401">+AI312</f>
        <v>157</v>
      </c>
      <c r="V339" s="95"/>
      <c r="W339" s="137"/>
      <c r="X339" s="137"/>
      <c r="Y339" s="137"/>
      <c r="Z339" s="138"/>
      <c r="AB339" s="139"/>
      <c r="AC339" s="137"/>
      <c r="AD339" s="137"/>
      <c r="AE339" s="137"/>
      <c r="AF339" s="137"/>
      <c r="AG339" s="140"/>
      <c r="AI339" s="134">
        <f t="shared" ref="AI339:AI345" si="402">SUM(T339+V339+W339+X339+Y339+Z339-AB339-AC339-AD339-AE339-AF339-AG339)</f>
        <v>157</v>
      </c>
      <c r="AK339" s="141" t="str">
        <f t="shared" ref="AK339:AK345" si="403">AK312</f>
        <v>POTRO HEMBRA</v>
      </c>
      <c r="AL339" s="142">
        <f t="shared" ref="AL339:AL345" si="404">+BA312</f>
        <v>1</v>
      </c>
      <c r="AN339" s="95"/>
      <c r="AO339" s="144"/>
      <c r="AP339" s="144"/>
      <c r="AQ339" s="144"/>
      <c r="AR339" s="145"/>
      <c r="AS339" s="146"/>
      <c r="AT339" s="147"/>
      <c r="AU339" s="144"/>
      <c r="AV339" s="144"/>
      <c r="AW339" s="144"/>
      <c r="AX339" s="144"/>
      <c r="AY339" s="148"/>
      <c r="BA339" s="110">
        <f t="shared" ref="BA339:BA345" si="405">SUM(AL339+AN339+AO339+AP339+AQ339+AR339-AT339-AU339-AV339-AW339-AX339-AY339)</f>
        <v>1</v>
      </c>
      <c r="BB339" s="149"/>
      <c r="BC339" s="126" t="str">
        <f t="shared" si="382"/>
        <v>VACAS EN PRODUCCION</v>
      </c>
      <c r="BD339" s="127">
        <f t="shared" ref="BD339:BD345" si="406">+BS312</f>
        <v>0</v>
      </c>
      <c r="BF339" s="113"/>
      <c r="BG339" s="151"/>
      <c r="BH339" s="151"/>
      <c r="BI339" s="151"/>
      <c r="BJ339" s="152"/>
      <c r="BL339" s="153"/>
      <c r="BM339" s="151"/>
      <c r="BN339" s="151"/>
      <c r="BO339" s="151"/>
      <c r="BP339" s="151"/>
      <c r="BQ339" s="154"/>
      <c r="BS339" s="110">
        <f t="shared" ref="BS339:BS345" si="407">SUM(BD339+BF339+BG339+BH339+BI339+BJ339-BL339-BM339-BN339-BO339-BP339-BQ339)</f>
        <v>0</v>
      </c>
      <c r="BT339" s="149"/>
      <c r="BU339" s="126" t="str">
        <f t="shared" si="383"/>
        <v>VACAS EN PRODUCCION</v>
      </c>
      <c r="BV339" s="127">
        <f>+CK312</f>
        <v>0</v>
      </c>
      <c r="BX339" s="119"/>
      <c r="BY339" s="156"/>
      <c r="BZ339" s="156"/>
      <c r="CA339" s="156"/>
      <c r="CB339" s="157"/>
      <c r="CD339" s="158"/>
      <c r="CE339" s="156"/>
      <c r="CF339" s="156"/>
      <c r="CG339" s="156"/>
      <c r="CH339" s="156"/>
      <c r="CI339" s="159"/>
      <c r="CK339" s="110">
        <f t="shared" ref="CK339:CK345" si="408">SUM(BV339+BX339+BY339+BZ339+CA339+CB339-CD339-CE339-CF339-CG339-CH339-CI339)</f>
        <v>0</v>
      </c>
    </row>
    <row r="340" spans="1:89" x14ac:dyDescent="0.3">
      <c r="A340" s="126" t="str">
        <f t="shared" si="397"/>
        <v>VACAS PREÑADAS</v>
      </c>
      <c r="B340" s="127">
        <f t="shared" si="398"/>
        <v>0</v>
      </c>
      <c r="D340" s="95"/>
      <c r="E340" s="129"/>
      <c r="F340" s="129"/>
      <c r="G340" s="129"/>
      <c r="H340" s="130"/>
      <c r="I340" s="131"/>
      <c r="J340" s="132"/>
      <c r="K340" s="129"/>
      <c r="L340" s="129"/>
      <c r="M340" s="129"/>
      <c r="N340" s="129"/>
      <c r="O340" s="133"/>
      <c r="Q340" s="134">
        <f t="shared" si="399"/>
        <v>0</v>
      </c>
      <c r="S340" s="126" t="str">
        <f t="shared" si="400"/>
        <v>VACAS PREÑADAS</v>
      </c>
      <c r="T340" s="135">
        <f t="shared" si="401"/>
        <v>14</v>
      </c>
      <c r="V340" s="95"/>
      <c r="W340" s="137"/>
      <c r="X340" s="137"/>
      <c r="Y340" s="137"/>
      <c r="Z340" s="138"/>
      <c r="AB340" s="139"/>
      <c r="AC340" s="137"/>
      <c r="AD340" s="137"/>
      <c r="AE340" s="137"/>
      <c r="AF340" s="137"/>
      <c r="AG340" s="140"/>
      <c r="AI340" s="134">
        <f t="shared" si="402"/>
        <v>14</v>
      </c>
      <c r="AK340" s="141" t="str">
        <f t="shared" si="403"/>
        <v>POTRO MACHO</v>
      </c>
      <c r="AL340" s="142">
        <f t="shared" si="404"/>
        <v>0</v>
      </c>
      <c r="AN340" s="95"/>
      <c r="AO340" s="144"/>
      <c r="AP340" s="144"/>
      <c r="AQ340" s="144"/>
      <c r="AR340" s="145"/>
      <c r="AS340" s="146"/>
      <c r="AT340" s="147"/>
      <c r="AU340" s="144"/>
      <c r="AV340" s="144"/>
      <c r="AW340" s="144"/>
      <c r="AX340" s="144"/>
      <c r="AY340" s="148"/>
      <c r="BA340" s="110">
        <f t="shared" si="405"/>
        <v>0</v>
      </c>
      <c r="BB340" s="149"/>
      <c r="BC340" s="126" t="str">
        <f t="shared" si="382"/>
        <v>VACAS PREÑADAS</v>
      </c>
      <c r="BD340" s="127">
        <f t="shared" si="406"/>
        <v>0</v>
      </c>
      <c r="BF340" s="113"/>
      <c r="BG340" s="151"/>
      <c r="BH340" s="151"/>
      <c r="BI340" s="151"/>
      <c r="BJ340" s="152"/>
      <c r="BL340" s="153"/>
      <c r="BM340" s="151"/>
      <c r="BN340" s="151"/>
      <c r="BO340" s="151"/>
      <c r="BP340" s="151"/>
      <c r="BQ340" s="154"/>
      <c r="BS340" s="110">
        <f t="shared" si="407"/>
        <v>0</v>
      </c>
      <c r="BT340" s="149"/>
      <c r="BU340" s="126" t="str">
        <f t="shared" si="383"/>
        <v>VACAS PREÑADAS</v>
      </c>
      <c r="BV340" s="127">
        <f t="shared" ref="BV340:BV345" si="409">+CK313</f>
        <v>0</v>
      </c>
      <c r="BX340" s="119"/>
      <c r="BY340" s="156"/>
      <c r="BZ340" s="156"/>
      <c r="CA340" s="156"/>
      <c r="CB340" s="157"/>
      <c r="CD340" s="158"/>
      <c r="CE340" s="156"/>
      <c r="CF340" s="156"/>
      <c r="CG340" s="156"/>
      <c r="CH340" s="156"/>
      <c r="CI340" s="159"/>
      <c r="CK340" s="110">
        <f t="shared" si="408"/>
        <v>0</v>
      </c>
    </row>
    <row r="341" spans="1:89" x14ac:dyDescent="0.3">
      <c r="A341" s="126" t="str">
        <f t="shared" si="397"/>
        <v>VACAS VACIAS</v>
      </c>
      <c r="B341" s="127">
        <f t="shared" si="398"/>
        <v>2</v>
      </c>
      <c r="D341" s="95"/>
      <c r="E341" s="129"/>
      <c r="F341" s="129"/>
      <c r="G341" s="129"/>
      <c r="H341" s="130"/>
      <c r="I341" s="131"/>
      <c r="J341" s="132"/>
      <c r="K341" s="129"/>
      <c r="L341" s="129"/>
      <c r="M341" s="129"/>
      <c r="N341" s="129"/>
      <c r="O341" s="133"/>
      <c r="Q341" s="134">
        <f t="shared" si="399"/>
        <v>2</v>
      </c>
      <c r="S341" s="126" t="str">
        <f t="shared" si="400"/>
        <v>VACAS VACIAS</v>
      </c>
      <c r="T341" s="135">
        <f t="shared" si="401"/>
        <v>3</v>
      </c>
      <c r="V341" s="95"/>
      <c r="W341" s="137"/>
      <c r="X341" s="137"/>
      <c r="Y341" s="137"/>
      <c r="Z341" s="138"/>
      <c r="AB341" s="139"/>
      <c r="AC341" s="137"/>
      <c r="AD341" s="137"/>
      <c r="AE341" s="137"/>
      <c r="AF341" s="137"/>
      <c r="AG341" s="140"/>
      <c r="AI341" s="134">
        <f t="shared" si="402"/>
        <v>3</v>
      </c>
      <c r="AK341" s="141" t="str">
        <f t="shared" si="403"/>
        <v>CABALLO</v>
      </c>
      <c r="AL341" s="142">
        <f t="shared" si="404"/>
        <v>1</v>
      </c>
      <c r="AN341" s="95"/>
      <c r="AO341" s="144"/>
      <c r="AP341" s="144"/>
      <c r="AQ341" s="144"/>
      <c r="AR341" s="145"/>
      <c r="AS341" s="146"/>
      <c r="AT341" s="147"/>
      <c r="AU341" s="144"/>
      <c r="AV341" s="144"/>
      <c r="AW341" s="144"/>
      <c r="AX341" s="144"/>
      <c r="AY341" s="148"/>
      <c r="BA341" s="110">
        <f t="shared" si="405"/>
        <v>1</v>
      </c>
      <c r="BB341" s="149"/>
      <c r="BC341" s="126" t="str">
        <f t="shared" si="382"/>
        <v>VACAS VACIAS</v>
      </c>
      <c r="BD341" s="127">
        <f t="shared" si="406"/>
        <v>0</v>
      </c>
      <c r="BF341" s="113"/>
      <c r="BG341" s="151"/>
      <c r="BH341" s="151"/>
      <c r="BI341" s="151"/>
      <c r="BJ341" s="152"/>
      <c r="BL341" s="153"/>
      <c r="BM341" s="151"/>
      <c r="BN341" s="151"/>
      <c r="BO341" s="151"/>
      <c r="BP341" s="151"/>
      <c r="BQ341" s="154"/>
      <c r="BS341" s="110">
        <f t="shared" si="407"/>
        <v>0</v>
      </c>
      <c r="BT341" s="149"/>
      <c r="BU341" s="126" t="str">
        <f t="shared" si="383"/>
        <v>VACAS VACIAS</v>
      </c>
      <c r="BV341" s="127">
        <f t="shared" si="409"/>
        <v>0</v>
      </c>
      <c r="BX341" s="119"/>
      <c r="BY341" s="156"/>
      <c r="BZ341" s="156"/>
      <c r="CA341" s="156"/>
      <c r="CB341" s="157"/>
      <c r="CD341" s="158"/>
      <c r="CE341" s="156"/>
      <c r="CF341" s="156"/>
      <c r="CG341" s="156"/>
      <c r="CH341" s="156"/>
      <c r="CI341" s="159"/>
      <c r="CK341" s="110">
        <f t="shared" si="408"/>
        <v>0</v>
      </c>
    </row>
    <row r="342" spans="1:89" x14ac:dyDescent="0.3">
      <c r="A342" s="126" t="str">
        <f t="shared" si="397"/>
        <v>NOVILLAS VACIAS</v>
      </c>
      <c r="B342" s="127">
        <f t="shared" si="398"/>
        <v>1</v>
      </c>
      <c r="D342" s="95"/>
      <c r="E342" s="129"/>
      <c r="F342" s="129"/>
      <c r="G342" s="129"/>
      <c r="H342" s="130"/>
      <c r="I342" s="131"/>
      <c r="J342" s="132"/>
      <c r="K342" s="129"/>
      <c r="L342" s="129"/>
      <c r="M342" s="129"/>
      <c r="N342" s="129"/>
      <c r="O342" s="133"/>
      <c r="Q342" s="134">
        <f t="shared" si="399"/>
        <v>1</v>
      </c>
      <c r="S342" s="126" t="str">
        <f t="shared" si="400"/>
        <v>NOVILLAS VACIAS</v>
      </c>
      <c r="T342" s="135">
        <f t="shared" si="401"/>
        <v>0</v>
      </c>
      <c r="V342" s="95"/>
      <c r="W342" s="137"/>
      <c r="X342" s="137"/>
      <c r="Y342" s="137"/>
      <c r="Z342" s="138"/>
      <c r="AB342" s="139"/>
      <c r="AC342" s="137"/>
      <c r="AD342" s="137"/>
      <c r="AE342" s="137"/>
      <c r="AF342" s="137"/>
      <c r="AG342" s="140"/>
      <c r="AI342" s="134">
        <f t="shared" si="402"/>
        <v>0</v>
      </c>
      <c r="AK342" s="141" t="str">
        <f t="shared" si="403"/>
        <v>YEGUA</v>
      </c>
      <c r="AL342" s="142">
        <f t="shared" si="404"/>
        <v>1</v>
      </c>
      <c r="AN342" s="95"/>
      <c r="AO342" s="144"/>
      <c r="AP342" s="144"/>
      <c r="AQ342" s="144"/>
      <c r="AR342" s="145"/>
      <c r="AS342" s="146"/>
      <c r="AT342" s="147"/>
      <c r="AU342" s="144"/>
      <c r="AV342" s="144"/>
      <c r="AW342" s="144"/>
      <c r="AX342" s="144"/>
      <c r="AY342" s="148"/>
      <c r="BA342" s="110">
        <f t="shared" si="405"/>
        <v>1</v>
      </c>
      <c r="BB342" s="149"/>
      <c r="BC342" s="126" t="str">
        <f t="shared" si="382"/>
        <v>NOVILLAS VACIAS</v>
      </c>
      <c r="BD342" s="127">
        <f t="shared" si="406"/>
        <v>0</v>
      </c>
      <c r="BF342" s="113"/>
      <c r="BG342" s="151"/>
      <c r="BH342" s="151"/>
      <c r="BI342" s="151"/>
      <c r="BJ342" s="152"/>
      <c r="BL342" s="153"/>
      <c r="BM342" s="151"/>
      <c r="BN342" s="151"/>
      <c r="BO342" s="151"/>
      <c r="BP342" s="151"/>
      <c r="BQ342" s="154"/>
      <c r="BS342" s="110">
        <f t="shared" si="407"/>
        <v>0</v>
      </c>
      <c r="BT342" s="149"/>
      <c r="BU342" s="126" t="str">
        <f t="shared" si="383"/>
        <v>NOVILLAS VACIAS</v>
      </c>
      <c r="BV342" s="127">
        <f t="shared" si="409"/>
        <v>0</v>
      </c>
      <c r="BX342" s="119"/>
      <c r="BY342" s="156"/>
      <c r="BZ342" s="156"/>
      <c r="CA342" s="156"/>
      <c r="CB342" s="157"/>
      <c r="CD342" s="158"/>
      <c r="CE342" s="156"/>
      <c r="CF342" s="156"/>
      <c r="CG342" s="156"/>
      <c r="CH342" s="156"/>
      <c r="CI342" s="159"/>
      <c r="CK342" s="110">
        <f t="shared" si="408"/>
        <v>0</v>
      </c>
    </row>
    <row r="343" spans="1:89" x14ac:dyDescent="0.3">
      <c r="A343" s="126" t="str">
        <f t="shared" si="397"/>
        <v xml:space="preserve">NOVILLAS PREÑADAS </v>
      </c>
      <c r="B343" s="127">
        <f t="shared" si="398"/>
        <v>0</v>
      </c>
      <c r="D343" s="95"/>
      <c r="E343" s="129"/>
      <c r="F343" s="129"/>
      <c r="G343" s="129"/>
      <c r="H343" s="130"/>
      <c r="I343" s="131"/>
      <c r="J343" s="132"/>
      <c r="K343" s="129"/>
      <c r="L343" s="129"/>
      <c r="M343" s="129"/>
      <c r="N343" s="129"/>
      <c r="O343" s="133"/>
      <c r="Q343" s="134">
        <f t="shared" si="399"/>
        <v>0</v>
      </c>
      <c r="S343" s="126" t="str">
        <f t="shared" si="400"/>
        <v xml:space="preserve">NOVILLAS PREÑADAS </v>
      </c>
      <c r="T343" s="135">
        <f t="shared" si="401"/>
        <v>5</v>
      </c>
      <c r="V343" s="95"/>
      <c r="W343" s="137"/>
      <c r="X343" s="137"/>
      <c r="Y343" s="137"/>
      <c r="Z343" s="138"/>
      <c r="AB343" s="139"/>
      <c r="AC343" s="137"/>
      <c r="AD343" s="137"/>
      <c r="AE343" s="137"/>
      <c r="AF343" s="137"/>
      <c r="AG343" s="140"/>
      <c r="AI343" s="134">
        <f t="shared" si="402"/>
        <v>5</v>
      </c>
      <c r="AK343" s="141">
        <f t="shared" si="403"/>
        <v>0</v>
      </c>
      <c r="AL343" s="142">
        <f t="shared" si="404"/>
        <v>0</v>
      </c>
      <c r="AN343" s="95"/>
      <c r="AO343" s="144"/>
      <c r="AP343" s="144"/>
      <c r="AQ343" s="144"/>
      <c r="AR343" s="145"/>
      <c r="AS343" s="146"/>
      <c r="AT343" s="147"/>
      <c r="AU343" s="144"/>
      <c r="AV343" s="144"/>
      <c r="AW343" s="144"/>
      <c r="AX343" s="144"/>
      <c r="AY343" s="148"/>
      <c r="BA343" s="110">
        <f t="shared" si="405"/>
        <v>0</v>
      </c>
      <c r="BB343" s="149"/>
      <c r="BC343" s="126" t="str">
        <f t="shared" si="382"/>
        <v xml:space="preserve">NOVILLAS PREÑADAS </v>
      </c>
      <c r="BD343" s="127">
        <f t="shared" si="406"/>
        <v>0</v>
      </c>
      <c r="BF343" s="113"/>
      <c r="BG343" s="151"/>
      <c r="BH343" s="151"/>
      <c r="BI343" s="151"/>
      <c r="BJ343" s="152"/>
      <c r="BL343" s="153"/>
      <c r="BM343" s="151"/>
      <c r="BN343" s="151"/>
      <c r="BO343" s="151"/>
      <c r="BP343" s="151"/>
      <c r="BQ343" s="154"/>
      <c r="BS343" s="110">
        <f t="shared" si="407"/>
        <v>0</v>
      </c>
      <c r="BT343" s="149"/>
      <c r="BU343" s="126" t="str">
        <f t="shared" si="383"/>
        <v xml:space="preserve">NOVILLAS PREÑADAS </v>
      </c>
      <c r="BV343" s="127">
        <f t="shared" si="409"/>
        <v>0</v>
      </c>
      <c r="BX343" s="119"/>
      <c r="BY343" s="156"/>
      <c r="BZ343" s="156"/>
      <c r="CA343" s="156"/>
      <c r="CB343" s="157"/>
      <c r="CD343" s="158"/>
      <c r="CE343" s="156"/>
      <c r="CF343" s="156"/>
      <c r="CG343" s="156"/>
      <c r="CH343" s="156"/>
      <c r="CI343" s="159"/>
      <c r="CK343" s="110">
        <f t="shared" si="408"/>
        <v>0</v>
      </c>
    </row>
    <row r="344" spans="1:89" x14ac:dyDescent="0.3">
      <c r="A344" s="126" t="str">
        <f t="shared" si="397"/>
        <v>TOROS</v>
      </c>
      <c r="B344" s="127">
        <f t="shared" si="398"/>
        <v>1</v>
      </c>
      <c r="D344" s="95"/>
      <c r="E344" s="129"/>
      <c r="F344" s="129"/>
      <c r="G344" s="129"/>
      <c r="H344" s="130"/>
      <c r="I344" s="131"/>
      <c r="J344" s="132"/>
      <c r="K344" s="129"/>
      <c r="L344" s="129"/>
      <c r="M344" s="129"/>
      <c r="N344" s="129"/>
      <c r="O344" s="133"/>
      <c r="Q344" s="134">
        <f t="shared" si="399"/>
        <v>1</v>
      </c>
      <c r="S344" s="126" t="str">
        <f t="shared" si="400"/>
        <v>TOROS</v>
      </c>
      <c r="T344" s="135">
        <f t="shared" si="401"/>
        <v>16</v>
      </c>
      <c r="V344" s="95"/>
      <c r="W344" s="137"/>
      <c r="X344" s="137"/>
      <c r="Y344" s="137"/>
      <c r="Z344" s="138"/>
      <c r="AB344" s="139"/>
      <c r="AC344" s="137"/>
      <c r="AD344" s="137"/>
      <c r="AE344" s="137"/>
      <c r="AF344" s="137"/>
      <c r="AG344" s="140"/>
      <c r="AI344" s="134">
        <f t="shared" si="402"/>
        <v>16</v>
      </c>
      <c r="AK344" s="141">
        <f t="shared" si="403"/>
        <v>0</v>
      </c>
      <c r="AL344" s="142">
        <f t="shared" si="404"/>
        <v>0</v>
      </c>
      <c r="AN344" s="95"/>
      <c r="AO344" s="144"/>
      <c r="AP344" s="144"/>
      <c r="AQ344" s="144"/>
      <c r="AR344" s="145"/>
      <c r="AS344" s="146"/>
      <c r="AT344" s="147"/>
      <c r="AU344" s="144"/>
      <c r="AV344" s="144"/>
      <c r="AW344" s="144"/>
      <c r="AX344" s="144"/>
      <c r="AY344" s="148"/>
      <c r="BA344" s="110">
        <f t="shared" si="405"/>
        <v>0</v>
      </c>
      <c r="BB344" s="149"/>
      <c r="BC344" s="126" t="str">
        <f t="shared" si="382"/>
        <v>TOROS</v>
      </c>
      <c r="BD344" s="127">
        <f t="shared" si="406"/>
        <v>0</v>
      </c>
      <c r="BF344" s="113"/>
      <c r="BG344" s="151"/>
      <c r="BH344" s="151"/>
      <c r="BI344" s="151"/>
      <c r="BJ344" s="152"/>
      <c r="BL344" s="153"/>
      <c r="BM344" s="151"/>
      <c r="BN344" s="151"/>
      <c r="BO344" s="151"/>
      <c r="BP344" s="151"/>
      <c r="BQ344" s="154"/>
      <c r="BS344" s="110">
        <f t="shared" si="407"/>
        <v>0</v>
      </c>
      <c r="BT344" s="149"/>
      <c r="BU344" s="126" t="str">
        <f t="shared" si="383"/>
        <v>TOROS</v>
      </c>
      <c r="BV344" s="127">
        <f t="shared" si="409"/>
        <v>2</v>
      </c>
      <c r="BX344" s="119"/>
      <c r="BY344" s="156"/>
      <c r="BZ344" s="156"/>
      <c r="CA344" s="156"/>
      <c r="CB344" s="157"/>
      <c r="CD344" s="158"/>
      <c r="CE344" s="156"/>
      <c r="CF344" s="156"/>
      <c r="CG344" s="156"/>
      <c r="CH344" s="156"/>
      <c r="CI344" s="159"/>
      <c r="CK344" s="110">
        <f t="shared" si="408"/>
        <v>2</v>
      </c>
    </row>
    <row r="345" spans="1:89" x14ac:dyDescent="0.3">
      <c r="A345" s="126">
        <f t="shared" si="397"/>
        <v>0</v>
      </c>
      <c r="B345" s="127">
        <f t="shared" si="398"/>
        <v>0</v>
      </c>
      <c r="D345" s="95"/>
      <c r="E345" s="129"/>
      <c r="F345" s="129"/>
      <c r="G345" s="129"/>
      <c r="H345" s="130"/>
      <c r="I345" s="131"/>
      <c r="J345" s="132"/>
      <c r="K345" s="129"/>
      <c r="L345" s="129"/>
      <c r="M345" s="129"/>
      <c r="N345" s="129"/>
      <c r="O345" s="133"/>
      <c r="Q345" s="134">
        <f t="shared" si="399"/>
        <v>0</v>
      </c>
      <c r="S345" s="126">
        <f t="shared" si="400"/>
        <v>0</v>
      </c>
      <c r="T345" s="135">
        <f t="shared" si="401"/>
        <v>0</v>
      </c>
      <c r="V345" s="95"/>
      <c r="W345" s="137"/>
      <c r="X345" s="137"/>
      <c r="Y345" s="137"/>
      <c r="Z345" s="138"/>
      <c r="AB345" s="139"/>
      <c r="AC345" s="137"/>
      <c r="AD345" s="137"/>
      <c r="AE345" s="137"/>
      <c r="AF345" s="137"/>
      <c r="AG345" s="140"/>
      <c r="AI345" s="134">
        <f t="shared" si="402"/>
        <v>0</v>
      </c>
      <c r="AK345" s="141">
        <f t="shared" si="403"/>
        <v>0</v>
      </c>
      <c r="AL345" s="142">
        <f t="shared" si="404"/>
        <v>0</v>
      </c>
      <c r="AN345" s="95"/>
      <c r="AO345" s="144"/>
      <c r="AP345" s="144"/>
      <c r="AQ345" s="144"/>
      <c r="AR345" s="145"/>
      <c r="AS345" s="146"/>
      <c r="AT345" s="147"/>
      <c r="AU345" s="144"/>
      <c r="AV345" s="144"/>
      <c r="AW345" s="144"/>
      <c r="AX345" s="144"/>
      <c r="AY345" s="148"/>
      <c r="BA345" s="110">
        <f t="shared" si="405"/>
        <v>0</v>
      </c>
      <c r="BB345" s="149"/>
      <c r="BC345" s="126">
        <f t="shared" si="382"/>
        <v>0</v>
      </c>
      <c r="BD345" s="127">
        <f t="shared" si="406"/>
        <v>0</v>
      </c>
      <c r="BF345" s="113"/>
      <c r="BG345" s="151"/>
      <c r="BH345" s="151"/>
      <c r="BI345" s="151"/>
      <c r="BJ345" s="152"/>
      <c r="BL345" s="153"/>
      <c r="BM345" s="151"/>
      <c r="BN345" s="151"/>
      <c r="BO345" s="151"/>
      <c r="BP345" s="151"/>
      <c r="BQ345" s="154"/>
      <c r="BS345" s="110">
        <f t="shared" si="407"/>
        <v>0</v>
      </c>
      <c r="BT345" s="149"/>
      <c r="BU345" s="126">
        <f t="shared" si="383"/>
        <v>0</v>
      </c>
      <c r="BV345" s="127">
        <f t="shared" si="409"/>
        <v>0</v>
      </c>
      <c r="BX345" s="119"/>
      <c r="BY345" s="156"/>
      <c r="BZ345" s="156"/>
      <c r="CA345" s="156"/>
      <c r="CB345" s="157"/>
      <c r="CD345" s="158"/>
      <c r="CE345" s="156"/>
      <c r="CF345" s="156"/>
      <c r="CG345" s="156"/>
      <c r="CH345" s="156"/>
      <c r="CI345" s="159"/>
      <c r="CK345" s="110">
        <f t="shared" si="408"/>
        <v>0</v>
      </c>
    </row>
    <row r="346" spans="1:89" s="125" customFormat="1" x14ac:dyDescent="0.3">
      <c r="A346" s="93" t="s">
        <v>37</v>
      </c>
      <c r="B346" s="127"/>
      <c r="C346"/>
      <c r="D346" s="95"/>
      <c r="E346" s="160"/>
      <c r="F346" s="160"/>
      <c r="G346" s="160"/>
      <c r="H346" s="161"/>
      <c r="I346" s="131"/>
      <c r="J346" s="175"/>
      <c r="K346" s="160"/>
      <c r="L346" s="160"/>
      <c r="M346" s="160"/>
      <c r="N346" s="160"/>
      <c r="O346" s="176"/>
      <c r="P346"/>
      <c r="Q346" s="134"/>
      <c r="R346"/>
      <c r="S346" s="93" t="s">
        <v>37</v>
      </c>
      <c r="T346" s="135"/>
      <c r="U346"/>
      <c r="V346" s="95"/>
      <c r="W346" s="165"/>
      <c r="X346" s="165"/>
      <c r="Y346" s="165"/>
      <c r="Z346" s="166"/>
      <c r="AA346"/>
      <c r="AB346" s="177"/>
      <c r="AC346" s="165"/>
      <c r="AD346" s="165"/>
      <c r="AE346" s="165"/>
      <c r="AF346" s="165"/>
      <c r="AG346" s="178"/>
      <c r="AH346"/>
      <c r="AI346" s="101"/>
      <c r="AJ346"/>
      <c r="AK346" s="102"/>
      <c r="AL346" s="142"/>
      <c r="AM346" s="26"/>
      <c r="AN346" s="95"/>
      <c r="AO346" s="170"/>
      <c r="AP346" s="170"/>
      <c r="AQ346" s="170"/>
      <c r="AR346" s="171"/>
      <c r="AS346" s="107"/>
      <c r="AT346" s="172"/>
      <c r="AU346" s="170"/>
      <c r="AV346" s="170"/>
      <c r="AW346" s="170"/>
      <c r="AX346" s="170"/>
      <c r="AY346" s="173"/>
      <c r="AZ346" s="107"/>
      <c r="BA346" s="174"/>
      <c r="BB346" s="111"/>
      <c r="BC346" s="93" t="str">
        <f>BC319</f>
        <v>GAN. CEBA</v>
      </c>
      <c r="BD346" s="127"/>
      <c r="BE346" s="26"/>
      <c r="BF346" s="113"/>
      <c r="BG346" s="114"/>
      <c r="BH346" s="114"/>
      <c r="BI346" s="114"/>
      <c r="BJ346" s="115"/>
      <c r="BK346" s="112"/>
      <c r="BL346" s="116"/>
      <c r="BM346" s="114"/>
      <c r="BN346" s="114"/>
      <c r="BO346" s="114"/>
      <c r="BP346" s="114"/>
      <c r="BQ346" s="117"/>
      <c r="BR346" s="26"/>
      <c r="BS346" s="118"/>
      <c r="BT346" s="111"/>
      <c r="BU346" s="93" t="str">
        <f>BU319</f>
        <v>GAN. CEBA</v>
      </c>
      <c r="BV346" s="127"/>
      <c r="BW346" s="26"/>
      <c r="BX346" s="119"/>
      <c r="BY346" s="120"/>
      <c r="BZ346" s="120"/>
      <c r="CA346" s="120"/>
      <c r="CB346" s="121"/>
      <c r="CC346" s="112"/>
      <c r="CD346" s="122"/>
      <c r="CE346" s="120"/>
      <c r="CF346" s="120"/>
      <c r="CG346" s="120"/>
      <c r="CH346" s="120"/>
      <c r="CI346" s="123"/>
      <c r="CJ346" s="26"/>
      <c r="CK346" s="124"/>
    </row>
    <row r="347" spans="1:89" x14ac:dyDescent="0.3">
      <c r="A347" s="126" t="str">
        <f>+A320</f>
        <v>NOVILLOS</v>
      </c>
      <c r="B347" s="127">
        <f>+Q320</f>
        <v>45</v>
      </c>
      <c r="D347" s="95"/>
      <c r="E347" s="129"/>
      <c r="F347" s="129"/>
      <c r="G347" s="129"/>
      <c r="H347" s="130"/>
      <c r="I347" s="131"/>
      <c r="J347" s="132"/>
      <c r="K347" s="129"/>
      <c r="L347" s="129"/>
      <c r="M347" s="129"/>
      <c r="N347" s="129"/>
      <c r="O347" s="133"/>
      <c r="Q347" s="134">
        <f>SUM(B347+D347+E347+F347+G347+H347-J347-K347-L347-M347-N347-O347)</f>
        <v>45</v>
      </c>
      <c r="S347" s="126" t="str">
        <f>+S320</f>
        <v>NOVILLOS</v>
      </c>
      <c r="T347" s="135">
        <f>+AI320</f>
        <v>0</v>
      </c>
      <c r="V347" s="95"/>
      <c r="W347" s="137"/>
      <c r="X347" s="137"/>
      <c r="Y347" s="137"/>
      <c r="Z347" s="138"/>
      <c r="AB347" s="139"/>
      <c r="AC347" s="137"/>
      <c r="AD347" s="137"/>
      <c r="AE347" s="137"/>
      <c r="AF347" s="137"/>
      <c r="AG347" s="140"/>
      <c r="AI347" s="134">
        <f>SUM(T347+V347+W347+X347+Y347+Z347-AB347-AC347-AD347-AE347-AF347-AG347)</f>
        <v>0</v>
      </c>
      <c r="AK347" s="179">
        <f>AK320</f>
        <v>0</v>
      </c>
      <c r="AL347" s="142">
        <f>+BA320</f>
        <v>0</v>
      </c>
      <c r="AN347" s="95"/>
      <c r="AO347" s="144"/>
      <c r="AP347" s="144"/>
      <c r="AQ347" s="144"/>
      <c r="AR347" s="145"/>
      <c r="AS347" s="146"/>
      <c r="AT347" s="147"/>
      <c r="AU347" s="144"/>
      <c r="AV347" s="144"/>
      <c r="AW347" s="144"/>
      <c r="AX347" s="144"/>
      <c r="AY347" s="148"/>
      <c r="BA347" s="110">
        <f>SUM(AL347+AN347+AO347+AP347+AQ347+AR347-AT347-AU347-AV347-AW347-AX347-AY347)</f>
        <v>0</v>
      </c>
      <c r="BB347" s="149"/>
      <c r="BC347" s="126" t="str">
        <f t="shared" si="382"/>
        <v>NOVILLOS</v>
      </c>
      <c r="BD347" s="127">
        <f>+BS320</f>
        <v>275</v>
      </c>
      <c r="BF347" s="113"/>
      <c r="BG347" s="151"/>
      <c r="BH347" s="151"/>
      <c r="BI347" s="151"/>
      <c r="BJ347" s="152"/>
      <c r="BL347" s="153"/>
      <c r="BM347" s="151"/>
      <c r="BN347" s="151"/>
      <c r="BO347" s="151"/>
      <c r="BP347" s="151"/>
      <c r="BQ347" s="154"/>
      <c r="BS347" s="110">
        <f>SUM(BD347+BF347+BG347+BH347+BI347+BJ347-BL347-BM347-BN347-BO347-BP347-BQ347)</f>
        <v>275</v>
      </c>
      <c r="BT347" s="149"/>
      <c r="BU347" s="126" t="str">
        <f t="shared" si="383"/>
        <v>NOVILLOS</v>
      </c>
      <c r="BV347" s="127">
        <f>+CK320</f>
        <v>176</v>
      </c>
      <c r="BX347" s="119"/>
      <c r="BY347" s="156"/>
      <c r="BZ347" s="156"/>
      <c r="CA347" s="156"/>
      <c r="CB347" s="157"/>
      <c r="CD347" s="158"/>
      <c r="CE347" s="156"/>
      <c r="CF347" s="156"/>
      <c r="CG347" s="156"/>
      <c r="CH347" s="156"/>
      <c r="CI347" s="159"/>
      <c r="CK347" s="110">
        <f>SUM(BV347+BX347+BY347+BZ347+CA347+CB347-CD347-CE347-CF347-CG347-CH347-CI347)</f>
        <v>176</v>
      </c>
    </row>
    <row r="348" spans="1:89" x14ac:dyDescent="0.3">
      <c r="A348" s="126" t="str">
        <f>+A321</f>
        <v>CALENTADORES</v>
      </c>
      <c r="B348" s="127">
        <f>+Q321</f>
        <v>0</v>
      </c>
      <c r="D348" s="95"/>
      <c r="E348" s="129"/>
      <c r="F348" s="129"/>
      <c r="G348" s="129"/>
      <c r="H348" s="130"/>
      <c r="I348" s="131"/>
      <c r="J348" s="132"/>
      <c r="K348" s="129"/>
      <c r="L348" s="129"/>
      <c r="M348" s="129"/>
      <c r="N348" s="129"/>
      <c r="O348" s="133"/>
      <c r="Q348" s="134">
        <f>SUM(B348+D348+E348+F348+G348+H348-J348-K348-L348-M348-N348-O348)</f>
        <v>0</v>
      </c>
      <c r="S348" s="126" t="str">
        <f>+S321</f>
        <v>CALENTADORES</v>
      </c>
      <c r="T348" s="135">
        <f>+AI321</f>
        <v>0</v>
      </c>
      <c r="V348" s="95"/>
      <c r="W348" s="137"/>
      <c r="X348" s="137"/>
      <c r="Y348" s="137"/>
      <c r="Z348" s="138"/>
      <c r="AB348" s="139"/>
      <c r="AC348" s="137"/>
      <c r="AD348" s="137"/>
      <c r="AE348" s="137"/>
      <c r="AF348" s="137"/>
      <c r="AG348" s="140"/>
      <c r="AI348" s="134">
        <f>SUM(T348+V348+W348+X348+Y348+Z348-AB348-AC348-AD348-AE348-AF348-AG348)</f>
        <v>0</v>
      </c>
      <c r="AK348" s="179">
        <f>AK321</f>
        <v>0</v>
      </c>
      <c r="AL348" s="142">
        <f>+BA321</f>
        <v>0</v>
      </c>
      <c r="AN348" s="95"/>
      <c r="AO348" s="144"/>
      <c r="AP348" s="144"/>
      <c r="AQ348" s="144"/>
      <c r="AR348" s="145"/>
      <c r="AS348" s="146"/>
      <c r="AT348" s="147"/>
      <c r="AU348" s="144"/>
      <c r="AV348" s="144"/>
      <c r="AW348" s="144"/>
      <c r="AX348" s="144"/>
      <c r="AY348" s="148"/>
      <c r="BA348" s="110">
        <f>SUM(AL348+AN348+AO348+AP348+AQ348+AR348-AT348-AU348-AV348-AW348-AX348-AY348)</f>
        <v>0</v>
      </c>
      <c r="BB348" s="149"/>
      <c r="BC348" s="126" t="str">
        <f t="shared" si="382"/>
        <v>CALENTADORES</v>
      </c>
      <c r="BD348" s="127">
        <f>+BS321</f>
        <v>0</v>
      </c>
      <c r="BF348" s="113"/>
      <c r="BG348" s="151"/>
      <c r="BH348" s="151"/>
      <c r="BI348" s="151"/>
      <c r="BJ348" s="152"/>
      <c r="BL348" s="153"/>
      <c r="BM348" s="151"/>
      <c r="BN348" s="151"/>
      <c r="BO348" s="151"/>
      <c r="BP348" s="151"/>
      <c r="BQ348" s="154"/>
      <c r="BS348" s="110">
        <f>SUM(BD348+BF348+BG348+BH348+BI348+BJ348-BL348-BM348-BN348-BO348-BP348-BQ348)</f>
        <v>0</v>
      </c>
      <c r="BT348" s="149"/>
      <c r="BU348" s="126" t="str">
        <f t="shared" si="383"/>
        <v>CALENTADORES</v>
      </c>
      <c r="BV348" s="127">
        <f>+CK321</f>
        <v>0</v>
      </c>
      <c r="BX348" s="119"/>
      <c r="BY348" s="156"/>
      <c r="BZ348" s="156"/>
      <c r="CA348" s="156"/>
      <c r="CB348" s="157"/>
      <c r="CD348" s="158"/>
      <c r="CE348" s="156"/>
      <c r="CF348" s="156"/>
      <c r="CG348" s="156"/>
      <c r="CH348" s="156"/>
      <c r="CI348" s="159"/>
      <c r="CK348" s="110">
        <f>SUM(BV348+BX348+BY348+BZ348+CA348+CB348-CD348-CE348-CF348-CG348-CH348-CI348)</f>
        <v>0</v>
      </c>
    </row>
    <row r="349" spans="1:89" x14ac:dyDescent="0.3">
      <c r="A349" s="126" t="str">
        <f>+A322</f>
        <v>VACAS CUCHILLO</v>
      </c>
      <c r="B349" s="127">
        <f>+Q322</f>
        <v>0</v>
      </c>
      <c r="D349" s="95"/>
      <c r="E349" s="129"/>
      <c r="F349" s="129"/>
      <c r="G349" s="129"/>
      <c r="H349" s="130"/>
      <c r="I349" s="131"/>
      <c r="J349" s="132"/>
      <c r="K349" s="129"/>
      <c r="L349" s="129"/>
      <c r="M349" s="129"/>
      <c r="N349" s="129"/>
      <c r="O349" s="133"/>
      <c r="Q349" s="134">
        <f>SUM(B349+D349+E349+F349+G349+H349-J349-K349-L349-M349-N349-O349)</f>
        <v>0</v>
      </c>
      <c r="S349" s="126" t="str">
        <f>+S322</f>
        <v>VACAS CUCHILLO</v>
      </c>
      <c r="T349" s="135">
        <f>+AI322</f>
        <v>0</v>
      </c>
      <c r="V349" s="95"/>
      <c r="W349" s="137"/>
      <c r="X349" s="137"/>
      <c r="Y349" s="137"/>
      <c r="Z349" s="138"/>
      <c r="AB349" s="139"/>
      <c r="AC349" s="137"/>
      <c r="AD349" s="137"/>
      <c r="AE349" s="137"/>
      <c r="AF349" s="137"/>
      <c r="AG349" s="140"/>
      <c r="AI349" s="134">
        <f>SUM(T349+V349+W349+X349+Y349+Z349-AB349-AC349-AD349-AE349-AF349-AG349)</f>
        <v>0</v>
      </c>
      <c r="AK349" s="179">
        <f>AK322</f>
        <v>0</v>
      </c>
      <c r="AL349" s="142">
        <f>+BA322</f>
        <v>0</v>
      </c>
      <c r="AN349" s="95"/>
      <c r="AO349" s="144"/>
      <c r="AP349" s="144"/>
      <c r="AQ349" s="144"/>
      <c r="AR349" s="145"/>
      <c r="AS349" s="146"/>
      <c r="AT349" s="147"/>
      <c r="AU349" s="144"/>
      <c r="AV349" s="144"/>
      <c r="AW349" s="144"/>
      <c r="AX349" s="144"/>
      <c r="AY349" s="148"/>
      <c r="BA349" s="110">
        <f>SUM(AL349+AN349+AO349+AP349+AQ349+AR349-AT349-AU349-AV349-AW349-AX349-AY349)</f>
        <v>0</v>
      </c>
      <c r="BB349" s="149"/>
      <c r="BC349" s="126" t="str">
        <f t="shared" si="382"/>
        <v>VACAS CUCHILLO</v>
      </c>
      <c r="BD349" s="127">
        <f>+BS322</f>
        <v>0</v>
      </c>
      <c r="BF349" s="113"/>
      <c r="BG349" s="151"/>
      <c r="BH349" s="151"/>
      <c r="BI349" s="151"/>
      <c r="BJ349" s="152"/>
      <c r="BL349" s="153"/>
      <c r="BM349" s="151"/>
      <c r="BN349" s="151"/>
      <c r="BO349" s="151"/>
      <c r="BP349" s="151"/>
      <c r="BQ349" s="154"/>
      <c r="BS349" s="110">
        <f>SUM(BD349+BF349+BG349+BH349+BI349+BJ349-BL349-BM349-BN349-BO349-BP349-BQ349)</f>
        <v>0</v>
      </c>
      <c r="BT349" s="149"/>
      <c r="BU349" s="126" t="str">
        <f t="shared" si="383"/>
        <v>VACAS CUCHILLO</v>
      </c>
      <c r="BV349" s="127">
        <f>+CK322</f>
        <v>0</v>
      </c>
      <c r="BX349" s="119"/>
      <c r="BY349" s="156"/>
      <c r="BZ349" s="156"/>
      <c r="CA349" s="156"/>
      <c r="CB349" s="157"/>
      <c r="CD349" s="158"/>
      <c r="CE349" s="156"/>
      <c r="CF349" s="156"/>
      <c r="CG349" s="156"/>
      <c r="CH349" s="156"/>
      <c r="CI349" s="159"/>
      <c r="CK349" s="110">
        <f>SUM(BV349+BX349+BY349+BZ349+CA349+CB349-CD349-CE349-CF349-CG349-CH349-CI349)</f>
        <v>0</v>
      </c>
    </row>
    <row r="350" spans="1:89" ht="15" thickBot="1" x14ac:dyDescent="0.35">
      <c r="A350" s="126" t="str">
        <f>+A323</f>
        <v>NOVILLAS CUCHILLOS</v>
      </c>
      <c r="B350" s="127">
        <f>+Q323</f>
        <v>0</v>
      </c>
      <c r="D350" s="95"/>
      <c r="E350" s="180"/>
      <c r="F350" s="180"/>
      <c r="G350" s="180"/>
      <c r="H350" s="181"/>
      <c r="I350" s="131"/>
      <c r="J350" s="182"/>
      <c r="K350" s="183"/>
      <c r="L350" s="183"/>
      <c r="M350" s="183"/>
      <c r="N350" s="183"/>
      <c r="O350" s="184"/>
      <c r="Q350" s="134">
        <f>SUM(B350+D350+E350+F350+G350+H350-J350-K350-L350-M350-N350-O350)</f>
        <v>0</v>
      </c>
      <c r="S350" s="126" t="str">
        <f>+S323</f>
        <v>NOVILLAS CUCHILLOS</v>
      </c>
      <c r="T350" s="135">
        <f>+AI323</f>
        <v>0</v>
      </c>
      <c r="V350" s="95"/>
      <c r="W350" s="185"/>
      <c r="X350" s="185"/>
      <c r="Y350" s="185"/>
      <c r="Z350" s="186"/>
      <c r="AB350" s="187"/>
      <c r="AC350" s="188"/>
      <c r="AD350" s="188"/>
      <c r="AE350" s="188"/>
      <c r="AF350" s="188"/>
      <c r="AG350" s="189"/>
      <c r="AI350" s="134">
        <f>SUM(T350+V350+W350+X350+Y350+Z350-AB350-AC350-AD350-AE350-AF350-AG350)</f>
        <v>0</v>
      </c>
      <c r="AK350" s="179">
        <f>AK323</f>
        <v>0</v>
      </c>
      <c r="AL350" s="142">
        <f>+BA323</f>
        <v>0</v>
      </c>
      <c r="AN350" s="95"/>
      <c r="AO350" s="190"/>
      <c r="AP350" s="190"/>
      <c r="AQ350" s="190"/>
      <c r="AR350" s="191"/>
      <c r="AS350" s="146"/>
      <c r="AT350" s="192"/>
      <c r="AU350" s="193"/>
      <c r="AV350" s="193"/>
      <c r="AW350" s="193"/>
      <c r="AX350" s="193"/>
      <c r="AY350" s="194"/>
      <c r="BA350" s="110">
        <f>SUM(AL350+AN350+AO350+AP350+AQ350+AR350-AT350-AU350-AV350-AW350-AX350-AY350)</f>
        <v>0</v>
      </c>
      <c r="BB350" s="149"/>
      <c r="BC350" s="126" t="str">
        <f t="shared" si="382"/>
        <v>NOVILLAS CUCHILLOS</v>
      </c>
      <c r="BD350" s="127">
        <f>+BS323</f>
        <v>0</v>
      </c>
      <c r="BF350" s="113"/>
      <c r="BG350" s="151"/>
      <c r="BH350" s="151"/>
      <c r="BI350" s="151"/>
      <c r="BJ350" s="152"/>
      <c r="BL350" s="153"/>
      <c r="BM350" s="151"/>
      <c r="BN350" s="151"/>
      <c r="BO350" s="151"/>
      <c r="BP350" s="151"/>
      <c r="BQ350" s="154"/>
      <c r="BS350" s="110">
        <f>SUM(BD350+BF350+BG350+BH350+BI350+BJ350-BL350-BM350-BN350-BO350-BP350-BQ350)</f>
        <v>0</v>
      </c>
      <c r="BT350" s="149"/>
      <c r="BU350" s="126" t="str">
        <f t="shared" si="383"/>
        <v>NOVILLAS CUCHILLOS</v>
      </c>
      <c r="BV350" s="127">
        <f>+CK323</f>
        <v>0</v>
      </c>
      <c r="BX350" s="119"/>
      <c r="BY350" s="156"/>
      <c r="BZ350" s="156"/>
      <c r="CA350" s="156"/>
      <c r="CB350" s="157"/>
      <c r="CD350" s="158"/>
      <c r="CE350" s="156"/>
      <c r="CF350" s="156"/>
      <c r="CG350" s="156"/>
      <c r="CH350" s="156"/>
      <c r="CI350" s="159"/>
      <c r="CK350" s="110">
        <f>SUM(BV350+BX350+BY350+BZ350+CA350+CB350-CD350-CE350-CF350-CG350-CH350-CI350)</f>
        <v>0</v>
      </c>
    </row>
    <row r="351" spans="1:89" ht="13.5" customHeight="1" x14ac:dyDescent="0.3">
      <c r="A351" s="195" t="s">
        <v>42</v>
      </c>
      <c r="B351" s="196">
        <f>SUM(B332:B350)</f>
        <v>383</v>
      </c>
      <c r="D351" s="197">
        <f>+D332+D333+D334+D335+D336+D337+D339+D340+D341+D342+D343+D344+D345+D347+D348+D349+D350</f>
        <v>0</v>
      </c>
      <c r="E351" s="197">
        <f>+E332+E333+E334+E335+E336+E337+E339+E340+E341+E342+E343+E344+E345+E347+E348+E349+E350</f>
        <v>0</v>
      </c>
      <c r="F351" s="197">
        <f>+F332+F333+F334+F335+F336+F337+F339+F340+F341+F342+F343+F344+F345+F347+F348+F349+F350</f>
        <v>0</v>
      </c>
      <c r="G351" s="197">
        <f>+G332+G333+G334+G335+G336+G337+G339+G340+G341+G342+G343+G344+G345+G347+G348+G349+G350</f>
        <v>0</v>
      </c>
      <c r="H351" s="197">
        <f>+H332+H333+H334+H335+H336+H337+H339+H340+H341+H342+H343+H344+H345+H347+H348+H349+H350</f>
        <v>0</v>
      </c>
      <c r="J351" s="198">
        <f t="shared" ref="J351:O351" si="410">+J332+J333+J334+J335+J336+J337+J339+J340+J341+J342+J343+J344+J345+J347+J348+J349+J350</f>
        <v>1</v>
      </c>
      <c r="K351" s="198">
        <f t="shared" si="410"/>
        <v>0</v>
      </c>
      <c r="L351" s="198">
        <f t="shared" si="410"/>
        <v>0</v>
      </c>
      <c r="M351" s="198">
        <f t="shared" si="410"/>
        <v>0</v>
      </c>
      <c r="N351" s="198">
        <f t="shared" si="410"/>
        <v>0</v>
      </c>
      <c r="O351" s="198">
        <f t="shared" si="410"/>
        <v>0</v>
      </c>
      <c r="Q351" s="134">
        <f>+SUM(B351:H351)-SUM(J351:O351)</f>
        <v>382</v>
      </c>
      <c r="S351" s="195" t="s">
        <v>42</v>
      </c>
      <c r="T351" s="196">
        <f>SUM(T332:T350)</f>
        <v>324</v>
      </c>
      <c r="V351" s="199">
        <f>+V332+V333+V334+V335+V336+V337+V339+V340+V341+V342+V343+V344+V345+V347+V348+V349+V350</f>
        <v>0</v>
      </c>
      <c r="W351" s="199">
        <f>+W332+W333+W334+W335+W336+W337+W339+W340+W341+W342+W343+W344+W345+W347+W348+W349+W350</f>
        <v>0</v>
      </c>
      <c r="X351" s="199">
        <f>+X332+X333+X334+X335+X336+X337+X339+X340+X341+X342+X343+X344+X345+X347+X348+X349+X350</f>
        <v>0</v>
      </c>
      <c r="Y351" s="199">
        <f>+Y332+Y333+Y334+Y335+Y336+Y337+Y339+Y340+Y341+Y342+Y343+Y344+Y345+Y347+Y348+Y349+Y350</f>
        <v>0</v>
      </c>
      <c r="Z351" s="199">
        <f>+Z332+Z333+Z334+Z335+Z336+Z337+Z339+Z340+Z341+Z342+Z343+Z344+Z345+Z347+Z348+Z349+Z350</f>
        <v>0</v>
      </c>
      <c r="AB351" s="200">
        <f t="shared" ref="AB351:AG351" si="411">+AB332+AB333+AB334+AB335+AB336+AB337+AB339+AB340+AB341+AB342+AB343+AB344+AB345+AB347+AB348+AB349+AB350</f>
        <v>0</v>
      </c>
      <c r="AC351" s="200">
        <f t="shared" si="411"/>
        <v>0</v>
      </c>
      <c r="AD351" s="200">
        <f t="shared" si="411"/>
        <v>0</v>
      </c>
      <c r="AE351" s="200">
        <f t="shared" si="411"/>
        <v>0</v>
      </c>
      <c r="AF351" s="200">
        <f t="shared" si="411"/>
        <v>0</v>
      </c>
      <c r="AG351" s="200">
        <f t="shared" si="411"/>
        <v>0</v>
      </c>
      <c r="AI351" s="134">
        <f>+SUM(T351:Z351)-SUM(AB351:AG351)</f>
        <v>324</v>
      </c>
      <c r="AK351" s="62" t="s">
        <v>42</v>
      </c>
      <c r="AL351" s="201">
        <f>SUM(AL332:AL350)</f>
        <v>28</v>
      </c>
      <c r="AN351" s="201">
        <f>+AN332+AN333+AN334+AN335+AN336+AN337+AN339+AN340+AN341+AN342+AN343+AN344+AN345+AN347+AN348+AN349+AN350</f>
        <v>0</v>
      </c>
      <c r="AO351" s="201">
        <f>+AO332+AO333+AO334+AO335+AO336+AO337+AO339+AO340+AO341+AO342+AO343+AO344+AO345+AO347+AO348+AO349+AO350</f>
        <v>0</v>
      </c>
      <c r="AP351" s="201">
        <f>+AP332+AP333+AP334+AP335+AP336+AP337+AP339+AP340+AP341+AP342+AP343+AP344+AP345+AP347+AP348+AP349+AP350</f>
        <v>0</v>
      </c>
      <c r="AQ351" s="201">
        <f>+AQ332+AQ333+AQ334+AQ335+AQ336+AQ337+AQ339+AQ340+AQ341+AQ342+AQ343+AQ344+AQ345+AQ347+AQ348+AQ349+AQ350</f>
        <v>0</v>
      </c>
      <c r="AR351" s="201">
        <f>+AR332+AR333+AR334+AR335+AR336+AR337+AR339+AR340+AR341+AR342+AR343+AR344+AR345+AR347+AR348+AR349+AR350</f>
        <v>0</v>
      </c>
      <c r="AT351" s="201">
        <f t="shared" ref="AT351:AY351" si="412">+AT332+AT333+AT334+AT335+AT336+AT337+AT339+AT340+AT341+AT342+AT343+AT344+AT345+AT347+AT348+AT349+AT350</f>
        <v>0</v>
      </c>
      <c r="AU351" s="201">
        <f t="shared" si="412"/>
        <v>0</v>
      </c>
      <c r="AV351" s="201">
        <f t="shared" si="412"/>
        <v>0</v>
      </c>
      <c r="AW351" s="201">
        <f t="shared" si="412"/>
        <v>0</v>
      </c>
      <c r="AX351" s="201">
        <f t="shared" si="412"/>
        <v>0</v>
      </c>
      <c r="AY351" s="201">
        <f t="shared" si="412"/>
        <v>0</v>
      </c>
      <c r="BA351" s="110">
        <f>+SUM(AL351:AR351)-SUM(AT351:AY351)</f>
        <v>28</v>
      </c>
      <c r="BB351" s="149"/>
      <c r="BC351" s="62" t="s">
        <v>42</v>
      </c>
      <c r="BD351" s="201">
        <f>SUM(BD332:BD350)</f>
        <v>275</v>
      </c>
      <c r="BF351" s="201">
        <f>+BF332+BF333+BF334+BF335+BF336+BF337+BF339+BF340+BF341+BF342+BF343+BF344+BF345+BF347+BF348+BF349+BF350</f>
        <v>0</v>
      </c>
      <c r="BG351" s="201">
        <f>+BG332+BG333+BG334+BG335+BG336+BG337+BG339+BG340+BG341+BG342+BG343+BG344+BG345+BG347+BG348+BG349+BG350</f>
        <v>0</v>
      </c>
      <c r="BH351" s="201">
        <f>+BH332+BH333+BH334+BH335+BH336+BH337+BH339+BH340+BH341+BH342+BH343+BH344+BH345+BH347+BH348+BH349+BH350</f>
        <v>0</v>
      </c>
      <c r="BI351" s="201">
        <f>+BI332+BI333+BI334+BI335+BI336+BI337+BI339+BI340+BI341+BI342+BI343+BI344+BI345+BI347+BI348+BI349+BI350</f>
        <v>0</v>
      </c>
      <c r="BJ351" s="201">
        <f>+BJ332+BJ333+BJ334+BJ335+BJ336+BJ337+BJ339+BJ340+BJ341+BJ342+BJ343+BJ344+BJ345+BJ347+BJ348+BJ349+BJ350</f>
        <v>0</v>
      </c>
      <c r="BL351" s="201">
        <f t="shared" ref="BL351:BQ351" si="413">+BL332+BL333+BL334+BL335+BL336+BL337+BL339+BL340+BL341+BL342+BL343+BL344+BL345+BL347+BL348+BL349+BL350</f>
        <v>0</v>
      </c>
      <c r="BM351" s="201">
        <f t="shared" si="413"/>
        <v>0</v>
      </c>
      <c r="BN351" s="201">
        <f t="shared" si="413"/>
        <v>0</v>
      </c>
      <c r="BO351" s="201">
        <f t="shared" si="413"/>
        <v>0</v>
      </c>
      <c r="BP351" s="201">
        <f t="shared" si="413"/>
        <v>0</v>
      </c>
      <c r="BQ351" s="201">
        <f t="shared" si="413"/>
        <v>0</v>
      </c>
      <c r="BS351" s="110">
        <f>+SUM(BD351:BJ351)-SUM(BL351:BQ351)</f>
        <v>275</v>
      </c>
      <c r="BT351" s="149"/>
      <c r="BU351" s="62" t="s">
        <v>42</v>
      </c>
      <c r="BV351" s="201">
        <f>SUM(BV332:BV350)</f>
        <v>178</v>
      </c>
      <c r="BX351" s="201">
        <f>+BX332+BX333+BX334+BX335+BX336+BX337+BX339+BX340+BX341+BX342+BX343+BX344+BX345+BX347+BX348+BX349+BX350</f>
        <v>0</v>
      </c>
      <c r="BY351" s="201">
        <f>+BY332+BY333+BY334+BY335+BY336+BY337+BY339+BY340+BY341+BY342+BY343+BY344+BY345+BY347+BY348+BY349+BY350</f>
        <v>0</v>
      </c>
      <c r="BZ351" s="201">
        <f>+BZ332+BZ333+BZ334+BZ335+BZ336+BZ337+BZ339+BZ340+BZ341+BZ342+BZ343+BZ344+BZ345+BZ347+BZ348+BZ349+BZ350</f>
        <v>0</v>
      </c>
      <c r="CA351" s="201">
        <f>+CA332+CA333+CA334+CA335+CA336+CA337+CA339+CA340+CA341+CA342+CA343+CA344+CA345+CA347+CA348+CA349+CA350</f>
        <v>0</v>
      </c>
      <c r="CB351" s="201">
        <f>+CB332+CB333+CB334+CB335+CB336+CB337+CB339+CB340+CB341+CB342+CB343+CB344+CB345+CB347+CB348+CB349+CB350</f>
        <v>0</v>
      </c>
      <c r="CD351" s="201">
        <f t="shared" ref="CD351:CI351" si="414">+CD332+CD333+CD334+CD335+CD336+CD337+CD339+CD340+CD341+CD342+CD343+CD344+CD345+CD347+CD348+CD349+CD350</f>
        <v>0</v>
      </c>
      <c r="CE351" s="201">
        <f t="shared" si="414"/>
        <v>0</v>
      </c>
      <c r="CF351" s="201">
        <f t="shared" si="414"/>
        <v>0</v>
      </c>
      <c r="CG351" s="201">
        <f t="shared" si="414"/>
        <v>0</v>
      </c>
      <c r="CH351" s="201">
        <f t="shared" si="414"/>
        <v>0</v>
      </c>
      <c r="CI351" s="201">
        <f t="shared" si="414"/>
        <v>0</v>
      </c>
      <c r="CK351" s="110">
        <f>+SUM(BV351:CB351)-SUM(CD351:CI351)</f>
        <v>178</v>
      </c>
    </row>
    <row r="352" spans="1:89" s="13" customFormat="1" x14ac:dyDescent="0.3">
      <c r="A352" s="12"/>
      <c r="Q352" s="14"/>
      <c r="S352" s="12"/>
      <c r="AI352" s="14" t="e">
        <f>#REF!-AI351</f>
        <v>#REF!</v>
      </c>
      <c r="AK352" s="15"/>
      <c r="AL352" s="16"/>
      <c r="AM352" s="16"/>
      <c r="AN352" s="16"/>
      <c r="AO352" s="16"/>
      <c r="AP352" s="16"/>
      <c r="AQ352" s="16"/>
      <c r="AR352" s="16"/>
      <c r="AS352" s="16"/>
      <c r="AT352" s="16"/>
      <c r="AU352" s="16"/>
      <c r="AV352" s="16"/>
      <c r="AW352" s="16"/>
      <c r="AX352" s="16"/>
      <c r="AY352" s="16"/>
      <c r="AZ352" s="16"/>
      <c r="BA352" s="17">
        <f>BB351-BA351</f>
        <v>-28</v>
      </c>
      <c r="BB352" s="14"/>
      <c r="BC352" s="15"/>
      <c r="BD352" s="16"/>
      <c r="BE352" s="16"/>
      <c r="BF352" s="16"/>
      <c r="BG352" s="16"/>
      <c r="BH352" s="16"/>
      <c r="BI352" s="16"/>
      <c r="BJ352" s="16"/>
      <c r="BK352" s="16"/>
      <c r="BL352" s="16"/>
      <c r="BM352" s="16"/>
      <c r="BN352" s="16"/>
      <c r="BO352" s="16"/>
      <c r="BP352" s="16"/>
      <c r="BQ352" s="16"/>
      <c r="BR352" s="16"/>
      <c r="BS352" s="17">
        <f>BT351-BS351</f>
        <v>-275</v>
      </c>
      <c r="BT352" s="14"/>
      <c r="BU352" s="15"/>
      <c r="BV352" s="16"/>
      <c r="BW352" s="16"/>
      <c r="BX352" s="16"/>
      <c r="BY352" s="16"/>
      <c r="BZ352" s="16"/>
      <c r="CA352" s="16"/>
      <c r="CB352" s="16"/>
      <c r="CC352" s="16"/>
      <c r="CD352" s="16"/>
      <c r="CE352" s="16"/>
      <c r="CF352" s="16"/>
      <c r="CG352" s="16"/>
      <c r="CH352" s="16"/>
      <c r="CI352" s="16"/>
      <c r="CJ352" s="16"/>
      <c r="CK352" s="17">
        <f>CL351-CK351</f>
        <v>-178</v>
      </c>
    </row>
    <row r="353" spans="1:89" s="203" customFormat="1" ht="15.6" x14ac:dyDescent="0.3">
      <c r="A353" s="202" t="str">
        <f>+A326</f>
        <v>finca 1</v>
      </c>
      <c r="S353" s="202" t="str">
        <f>+S326</f>
        <v>finca 2</v>
      </c>
      <c r="AK353" s="204" t="str">
        <f>+AK326</f>
        <v>bestias</v>
      </c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  <c r="BA353" s="26"/>
      <c r="BC353" s="204" t="str">
        <f>+BC326</f>
        <v>finca 3</v>
      </c>
      <c r="BD353" s="26"/>
      <c r="BE353" s="26"/>
      <c r="BF353" s="26"/>
      <c r="BG353" s="26"/>
      <c r="BH353" s="26"/>
      <c r="BI353" s="26"/>
      <c r="BJ353" s="26"/>
      <c r="BK353" s="26"/>
      <c r="BL353" s="26"/>
      <c r="BM353" s="26"/>
      <c r="BN353" s="26"/>
      <c r="BO353" s="26"/>
      <c r="BP353" s="26"/>
      <c r="BQ353" s="26"/>
      <c r="BR353" s="26"/>
      <c r="BS353" s="26"/>
      <c r="BU353" s="204" t="str">
        <f>+BU326</f>
        <v>finca 4</v>
      </c>
      <c r="BV353" s="26"/>
      <c r="BW353" s="26"/>
      <c r="BX353" s="26"/>
      <c r="BY353" s="26"/>
      <c r="BZ353" s="26"/>
      <c r="CA353" s="26"/>
      <c r="CB353" s="26"/>
      <c r="CC353" s="26"/>
      <c r="CD353" s="26"/>
      <c r="CE353" s="26"/>
      <c r="CF353" s="26"/>
      <c r="CG353" s="26"/>
      <c r="CH353" s="26"/>
      <c r="CI353" s="26"/>
      <c r="CJ353" s="26"/>
      <c r="CK353" s="26"/>
    </row>
    <row r="354" spans="1:89" s="206" customFormat="1" ht="18" thickBot="1" x14ac:dyDescent="0.35">
      <c r="A354" s="18">
        <f>+A327+1</f>
        <v>43479</v>
      </c>
      <c r="B354" s="205"/>
      <c r="C354" s="205"/>
      <c r="D354" s="205"/>
      <c r="S354" s="207">
        <f>+S328+1</f>
        <v>43479</v>
      </c>
      <c r="T354" s="205"/>
      <c r="U354" s="205"/>
      <c r="V354" s="205"/>
      <c r="AK354" s="208">
        <f>+AK328+1</f>
        <v>43479</v>
      </c>
      <c r="AL354" s="209"/>
      <c r="AM354" s="209"/>
      <c r="AN354" s="209"/>
      <c r="AO354" s="210"/>
      <c r="AP354" s="210"/>
      <c r="AQ354" s="210"/>
      <c r="AR354" s="210"/>
      <c r="AS354" s="210"/>
      <c r="AT354" s="210"/>
      <c r="AU354" s="210"/>
      <c r="AV354" s="210"/>
      <c r="AW354" s="210"/>
      <c r="AX354" s="210"/>
      <c r="AY354" s="210"/>
      <c r="AZ354" s="210"/>
      <c r="BA354" s="210"/>
      <c r="BC354" s="208">
        <f>+BC328+1</f>
        <v>43479</v>
      </c>
      <c r="BD354" s="209"/>
      <c r="BE354" s="209"/>
      <c r="BF354" s="209"/>
      <c r="BG354" s="210"/>
      <c r="BH354" s="210"/>
      <c r="BI354" s="210"/>
      <c r="BJ354" s="210"/>
      <c r="BK354" s="210"/>
      <c r="BL354" s="210"/>
      <c r="BM354" s="210"/>
      <c r="BN354" s="210"/>
      <c r="BO354" s="210"/>
      <c r="BP354" s="210"/>
      <c r="BQ354" s="210"/>
      <c r="BR354" s="210"/>
      <c r="BS354" s="210"/>
      <c r="BU354" s="208">
        <f>+BU328+1</f>
        <v>43479</v>
      </c>
      <c r="BV354" s="209"/>
      <c r="BW354" s="209"/>
      <c r="BX354" s="209"/>
      <c r="BY354" s="210"/>
      <c r="BZ354" s="210"/>
      <c r="CA354" s="210"/>
      <c r="CB354" s="210"/>
      <c r="CC354" s="210"/>
      <c r="CD354" s="210"/>
      <c r="CE354" s="210"/>
      <c r="CF354" s="210"/>
      <c r="CG354" s="210"/>
      <c r="CH354" s="210"/>
      <c r="CI354" s="210"/>
      <c r="CJ354" s="210"/>
      <c r="CK354" s="210"/>
    </row>
    <row r="355" spans="1:89" ht="18" thickBot="1" x14ac:dyDescent="0.35">
      <c r="A355" s="27">
        <f>+A354</f>
        <v>43479</v>
      </c>
      <c r="D355" s="28" t="s">
        <v>5</v>
      </c>
      <c r="E355" s="29"/>
      <c r="F355" s="29"/>
      <c r="G355" s="29"/>
      <c r="H355" s="30"/>
      <c r="I355" s="21"/>
      <c r="J355" s="31" t="s">
        <v>6</v>
      </c>
      <c r="K355" s="32"/>
      <c r="L355" s="32"/>
      <c r="M355" s="32"/>
      <c r="N355" s="32"/>
      <c r="O355" s="33"/>
      <c r="S355" s="27">
        <f>+S354</f>
        <v>43479</v>
      </c>
      <c r="V355" s="34" t="s">
        <v>5</v>
      </c>
      <c r="W355" s="35"/>
      <c r="X355" s="35"/>
      <c r="Y355" s="35"/>
      <c r="Z355" s="36"/>
      <c r="AA355" s="23"/>
      <c r="AB355" s="37" t="s">
        <v>6</v>
      </c>
      <c r="AC355" s="38"/>
      <c r="AD355" s="38"/>
      <c r="AE355" s="38"/>
      <c r="AF355" s="38"/>
      <c r="AG355" s="39"/>
      <c r="AK355" s="40">
        <f>+AK354</f>
        <v>43479</v>
      </c>
      <c r="AN355" s="41" t="s">
        <v>5</v>
      </c>
      <c r="AO355" s="42"/>
      <c r="AP355" s="42"/>
      <c r="AQ355" s="42"/>
      <c r="AR355" s="43"/>
      <c r="AT355" s="44" t="s">
        <v>6</v>
      </c>
      <c r="AU355" s="45"/>
      <c r="AV355" s="45"/>
      <c r="AW355" s="45"/>
      <c r="AX355" s="45"/>
      <c r="AY355" s="46"/>
      <c r="BC355" s="40">
        <f>+BC354</f>
        <v>43479</v>
      </c>
      <c r="BF355" s="41" t="s">
        <v>5</v>
      </c>
      <c r="BG355" s="42"/>
      <c r="BH355" s="42"/>
      <c r="BI355" s="42"/>
      <c r="BJ355" s="43"/>
      <c r="BL355" s="44" t="s">
        <v>6</v>
      </c>
      <c r="BM355" s="45"/>
      <c r="BN355" s="45"/>
      <c r="BO355" s="45"/>
      <c r="BP355" s="45"/>
      <c r="BQ355" s="46"/>
      <c r="BU355" s="40">
        <f>+BU354</f>
        <v>43479</v>
      </c>
      <c r="BX355" s="41" t="s">
        <v>5</v>
      </c>
      <c r="BY355" s="42"/>
      <c r="BZ355" s="42"/>
      <c r="CA355" s="42"/>
      <c r="CB355" s="43"/>
      <c r="CD355" s="44" t="s">
        <v>6</v>
      </c>
      <c r="CE355" s="45"/>
      <c r="CF355" s="45"/>
      <c r="CG355" s="45"/>
      <c r="CH355" s="45"/>
      <c r="CI355" s="46"/>
    </row>
    <row r="356" spans="1:89" ht="12.75" customHeight="1" x14ac:dyDescent="0.3">
      <c r="A356" s="47" t="s">
        <v>7</v>
      </c>
      <c r="B356" s="48" t="s">
        <v>8</v>
      </c>
      <c r="D356" s="49" t="s">
        <v>9</v>
      </c>
      <c r="E356" s="50" t="s">
        <v>10</v>
      </c>
      <c r="F356" s="50" t="s">
        <v>11</v>
      </c>
      <c r="G356" s="50" t="s">
        <v>12</v>
      </c>
      <c r="H356" s="51" t="s">
        <v>13</v>
      </c>
      <c r="I356" s="21"/>
      <c r="J356" s="52" t="s">
        <v>14</v>
      </c>
      <c r="K356" s="53" t="s">
        <v>15</v>
      </c>
      <c r="L356" s="53" t="s">
        <v>16</v>
      </c>
      <c r="M356" s="53" t="s">
        <v>10</v>
      </c>
      <c r="N356" s="53" t="s">
        <v>12</v>
      </c>
      <c r="O356" s="54" t="s">
        <v>13</v>
      </c>
      <c r="Q356" s="55" t="s">
        <v>17</v>
      </c>
      <c r="R356" s="211" t="s">
        <v>44</v>
      </c>
      <c r="S356" s="47" t="s">
        <v>7</v>
      </c>
      <c r="T356" s="48" t="s">
        <v>8</v>
      </c>
      <c r="V356" s="56" t="s">
        <v>9</v>
      </c>
      <c r="W356" s="57" t="s">
        <v>10</v>
      </c>
      <c r="X356" s="57" t="s">
        <v>11</v>
      </c>
      <c r="Y356" s="57" t="s">
        <v>12</v>
      </c>
      <c r="Z356" s="58" t="s">
        <v>13</v>
      </c>
      <c r="AA356" s="23"/>
      <c r="AB356" s="59" t="s">
        <v>14</v>
      </c>
      <c r="AC356" s="60" t="s">
        <v>15</v>
      </c>
      <c r="AD356" s="60" t="s">
        <v>16</v>
      </c>
      <c r="AE356" s="60" t="s">
        <v>10</v>
      </c>
      <c r="AF356" s="60" t="s">
        <v>12</v>
      </c>
      <c r="AG356" s="61" t="s">
        <v>13</v>
      </c>
      <c r="AI356" s="55" t="s">
        <v>17</v>
      </c>
      <c r="AJ356" s="211" t="s">
        <v>45</v>
      </c>
      <c r="AK356" s="62" t="s">
        <v>7</v>
      </c>
      <c r="AL356" s="63" t="s">
        <v>8</v>
      </c>
      <c r="AN356" s="64" t="s">
        <v>9</v>
      </c>
      <c r="AO356" s="65" t="s">
        <v>10</v>
      </c>
      <c r="AP356" s="65" t="s">
        <v>11</v>
      </c>
      <c r="AQ356" s="65" t="s">
        <v>12</v>
      </c>
      <c r="AR356" s="66" t="s">
        <v>13</v>
      </c>
      <c r="AT356" s="67" t="s">
        <v>14</v>
      </c>
      <c r="AU356" s="68" t="s">
        <v>15</v>
      </c>
      <c r="AV356" s="68" t="s">
        <v>16</v>
      </c>
      <c r="AW356" s="68" t="s">
        <v>10</v>
      </c>
      <c r="AX356" s="68" t="s">
        <v>12</v>
      </c>
      <c r="AY356" s="69" t="s">
        <v>13</v>
      </c>
      <c r="BA356" s="70" t="s">
        <v>17</v>
      </c>
      <c r="BB356" s="71"/>
      <c r="BC356" s="47" t="s">
        <v>7</v>
      </c>
      <c r="BD356" s="48" t="s">
        <v>8</v>
      </c>
      <c r="BF356" s="64" t="s">
        <v>9</v>
      </c>
      <c r="BG356" s="65" t="s">
        <v>10</v>
      </c>
      <c r="BH356" s="65" t="s">
        <v>11</v>
      </c>
      <c r="BI356" s="65" t="s">
        <v>12</v>
      </c>
      <c r="BJ356" s="66" t="s">
        <v>13</v>
      </c>
      <c r="BL356" s="67" t="s">
        <v>14</v>
      </c>
      <c r="BM356" s="68" t="s">
        <v>15</v>
      </c>
      <c r="BN356" s="68" t="s">
        <v>16</v>
      </c>
      <c r="BO356" s="68" t="s">
        <v>10</v>
      </c>
      <c r="BP356" s="68" t="s">
        <v>12</v>
      </c>
      <c r="BQ356" s="69" t="s">
        <v>13</v>
      </c>
      <c r="BS356" s="70" t="s">
        <v>17</v>
      </c>
      <c r="BT356" s="71"/>
      <c r="BU356" s="47" t="s">
        <v>7</v>
      </c>
      <c r="BV356" s="48" t="s">
        <v>8</v>
      </c>
      <c r="BX356" s="64" t="s">
        <v>9</v>
      </c>
      <c r="BY356" s="65" t="s">
        <v>10</v>
      </c>
      <c r="BZ356" s="65" t="s">
        <v>11</v>
      </c>
      <c r="CA356" s="65" t="s">
        <v>12</v>
      </c>
      <c r="CB356" s="66" t="s">
        <v>13</v>
      </c>
      <c r="CD356" s="67" t="s">
        <v>14</v>
      </c>
      <c r="CE356" s="68" t="s">
        <v>15</v>
      </c>
      <c r="CF356" s="68" t="s">
        <v>16</v>
      </c>
      <c r="CG356" s="68" t="s">
        <v>10</v>
      </c>
      <c r="CH356" s="68" t="s">
        <v>12</v>
      </c>
      <c r="CI356" s="69" t="s">
        <v>13</v>
      </c>
      <c r="CK356" s="70" t="s">
        <v>17</v>
      </c>
    </row>
    <row r="357" spans="1:89" x14ac:dyDescent="0.3">
      <c r="A357" s="72"/>
      <c r="B357" s="73"/>
      <c r="D357" s="74"/>
      <c r="E357" s="75"/>
      <c r="F357" s="75"/>
      <c r="G357" s="75"/>
      <c r="H357" s="76"/>
      <c r="I357" s="21"/>
      <c r="J357" s="77"/>
      <c r="K357" s="78"/>
      <c r="L357" s="78"/>
      <c r="M357" s="78"/>
      <c r="N357" s="78"/>
      <c r="O357" s="79"/>
      <c r="Q357" s="55"/>
      <c r="R357" s="211"/>
      <c r="S357" s="72"/>
      <c r="T357" s="73"/>
      <c r="V357" s="80"/>
      <c r="W357" s="81"/>
      <c r="X357" s="81"/>
      <c r="Y357" s="81"/>
      <c r="Z357" s="82"/>
      <c r="AA357" s="23"/>
      <c r="AB357" s="83"/>
      <c r="AC357" s="84"/>
      <c r="AD357" s="84"/>
      <c r="AE357" s="84"/>
      <c r="AF357" s="84"/>
      <c r="AG357" s="85"/>
      <c r="AI357" s="55"/>
      <c r="AJ357" s="211"/>
      <c r="AK357" s="86"/>
      <c r="AL357" s="87"/>
      <c r="AN357" s="88"/>
      <c r="AO357" s="89"/>
      <c r="AP357" s="89"/>
      <c r="AQ357" s="89"/>
      <c r="AR357" s="90"/>
      <c r="AT357" s="91"/>
      <c r="AU357" s="89"/>
      <c r="AV357" s="89"/>
      <c r="AW357" s="89"/>
      <c r="AX357" s="89"/>
      <c r="AY357" s="92"/>
      <c r="BA357" s="70"/>
      <c r="BB357" s="71"/>
      <c r="BC357" s="72"/>
      <c r="BD357" s="73"/>
      <c r="BF357" s="88"/>
      <c r="BG357" s="89"/>
      <c r="BH357" s="89"/>
      <c r="BI357" s="89"/>
      <c r="BJ357" s="90"/>
      <c r="BL357" s="91"/>
      <c r="BM357" s="89"/>
      <c r="BN357" s="89"/>
      <c r="BO357" s="89"/>
      <c r="BP357" s="89"/>
      <c r="BQ357" s="92"/>
      <c r="BS357" s="70"/>
      <c r="BT357" s="71"/>
      <c r="BU357" s="72"/>
      <c r="BV357" s="73"/>
      <c r="BX357" s="88"/>
      <c r="BY357" s="89"/>
      <c r="BZ357" s="89"/>
      <c r="CA357" s="89"/>
      <c r="CB357" s="90"/>
      <c r="CD357" s="91"/>
      <c r="CE357" s="89"/>
      <c r="CF357" s="89"/>
      <c r="CG357" s="89"/>
      <c r="CH357" s="89"/>
      <c r="CI357" s="92"/>
      <c r="CK357" s="70"/>
    </row>
    <row r="358" spans="1:89" s="125" customFormat="1" x14ac:dyDescent="0.3">
      <c r="A358" s="93" t="s">
        <v>19</v>
      </c>
      <c r="B358" s="94"/>
      <c r="C358"/>
      <c r="D358" s="95"/>
      <c r="E358" s="96"/>
      <c r="F358" s="96"/>
      <c r="G358" s="96"/>
      <c r="H358" s="97"/>
      <c r="I358"/>
      <c r="J358" s="98"/>
      <c r="K358" s="99"/>
      <c r="L358" s="99"/>
      <c r="M358" s="99"/>
      <c r="N358" s="99"/>
      <c r="O358" s="100"/>
      <c r="P358"/>
      <c r="Q358" s="101"/>
      <c r="R358" s="101"/>
      <c r="S358" s="93" t="s">
        <v>19</v>
      </c>
      <c r="T358" s="94"/>
      <c r="U358"/>
      <c r="V358" s="95"/>
      <c r="W358" s="96"/>
      <c r="X358" s="96"/>
      <c r="Y358" s="96"/>
      <c r="Z358" s="97"/>
      <c r="AA358"/>
      <c r="AB358" s="98"/>
      <c r="AC358" s="99"/>
      <c r="AD358" s="99"/>
      <c r="AE358" s="99"/>
      <c r="AF358" s="99"/>
      <c r="AG358" s="100"/>
      <c r="AH358"/>
      <c r="AI358" s="101"/>
      <c r="AJ358" s="101"/>
      <c r="AK358" s="102" t="s">
        <v>20</v>
      </c>
      <c r="AL358" s="103"/>
      <c r="AM358" s="26"/>
      <c r="AN358" s="104"/>
      <c r="AO358" s="105"/>
      <c r="AP358" s="105"/>
      <c r="AQ358" s="105"/>
      <c r="AR358" s="106"/>
      <c r="AS358" s="107"/>
      <c r="AT358" s="108"/>
      <c r="AU358" s="105"/>
      <c r="AV358" s="105"/>
      <c r="AW358" s="105"/>
      <c r="AX358" s="105"/>
      <c r="AY358" s="109"/>
      <c r="AZ358" s="26"/>
      <c r="BA358" s="110"/>
      <c r="BB358" s="111"/>
      <c r="BC358" s="93" t="str">
        <f t="shared" ref="BC358:BC377" si="415">BC331</f>
        <v>GAN.CRIANZA</v>
      </c>
      <c r="BD358" s="94"/>
      <c r="BE358" s="112"/>
      <c r="BF358" s="113"/>
      <c r="BG358" s="114"/>
      <c r="BH358" s="114"/>
      <c r="BI358" s="114"/>
      <c r="BJ358" s="115"/>
      <c r="BK358" s="112"/>
      <c r="BL358" s="116"/>
      <c r="BM358" s="114"/>
      <c r="BN358" s="114"/>
      <c r="BO358" s="114"/>
      <c r="BP358" s="114"/>
      <c r="BQ358" s="117"/>
      <c r="BR358" s="26"/>
      <c r="BS358" s="118"/>
      <c r="BT358" s="111"/>
      <c r="BU358" s="93" t="str">
        <f t="shared" ref="BU358:BU377" si="416">BU331</f>
        <v>GAN.CRIANZA</v>
      </c>
      <c r="BV358" s="94"/>
      <c r="BW358" s="112"/>
      <c r="BX358" s="119"/>
      <c r="BY358" s="120"/>
      <c r="BZ358" s="120"/>
      <c r="CA358" s="120"/>
      <c r="CB358" s="121"/>
      <c r="CC358" s="112"/>
      <c r="CD358" s="122"/>
      <c r="CE358" s="120"/>
      <c r="CF358" s="120"/>
      <c r="CG358" s="120"/>
      <c r="CH358" s="120"/>
      <c r="CI358" s="123"/>
      <c r="CJ358" s="26"/>
      <c r="CK358" s="124"/>
    </row>
    <row r="359" spans="1:89" x14ac:dyDescent="0.3">
      <c r="A359" s="126" t="str">
        <f t="shared" ref="A359:A364" si="417">+A332</f>
        <v xml:space="preserve">BECERRAS </v>
      </c>
      <c r="B359" s="127">
        <f t="shared" ref="B359:B364" si="418">+Q332</f>
        <v>0</v>
      </c>
      <c r="D359" s="128"/>
      <c r="E359" s="129"/>
      <c r="F359" s="129"/>
      <c r="G359" s="129"/>
      <c r="H359" s="130"/>
      <c r="I359" s="131"/>
      <c r="J359" s="132"/>
      <c r="K359" s="129"/>
      <c r="L359" s="129"/>
      <c r="M359" s="129"/>
      <c r="N359" s="129"/>
      <c r="O359" s="133"/>
      <c r="Q359" s="134">
        <f t="shared" ref="Q359:Q364" si="419">SUM(B359+D359+E359+F359+G359+H359-J359-K359-L359-M359-N359-O359)</f>
        <v>0</v>
      </c>
      <c r="R359" s="134"/>
      <c r="S359" s="126" t="str">
        <f t="shared" ref="S359:S364" si="420">+S332</f>
        <v xml:space="preserve">BECERRAS </v>
      </c>
      <c r="T359" s="135">
        <f t="shared" ref="T359:T364" si="421">+AI332</f>
        <v>69</v>
      </c>
      <c r="V359" s="136">
        <v>1</v>
      </c>
      <c r="W359" s="137"/>
      <c r="X359" s="137"/>
      <c r="Y359" s="137"/>
      <c r="Z359" s="138"/>
      <c r="AB359" s="139"/>
      <c r="AC359" s="137"/>
      <c r="AD359" s="137"/>
      <c r="AE359" s="137"/>
      <c r="AF359" s="137"/>
      <c r="AG359" s="140"/>
      <c r="AI359" s="213">
        <f t="shared" ref="AI359:AI364" si="422">SUM(T359+V359+W359+X359+Y359+Z359-AB359-AC359-AD359-AE359-AF359-AG359)</f>
        <v>70</v>
      </c>
      <c r="AJ359" s="213">
        <v>53</v>
      </c>
      <c r="AK359" s="141" t="str">
        <f t="shared" ref="AK359:AK364" si="423">AK332</f>
        <v>POTRO HEMBRA</v>
      </c>
      <c r="AL359" s="142">
        <f t="shared" ref="AL359:AL364" si="424">+BA332</f>
        <v>4</v>
      </c>
      <c r="AN359" s="143"/>
      <c r="AO359" s="144"/>
      <c r="AP359" s="144"/>
      <c r="AQ359" s="144"/>
      <c r="AR359" s="145"/>
      <c r="AS359" s="146"/>
      <c r="AT359" s="147"/>
      <c r="AU359" s="144"/>
      <c r="AV359" s="144"/>
      <c r="AW359" s="144"/>
      <c r="AX359" s="144"/>
      <c r="AY359" s="148"/>
      <c r="BA359" s="110">
        <f t="shared" ref="BA359:BA364" si="425">SUM(AL359+AN359+AO359+AP359+AQ359+AR359-AT359-AU359-AV359-AW359-AX359-AY359)</f>
        <v>4</v>
      </c>
      <c r="BB359" s="149"/>
      <c r="BC359" s="126" t="str">
        <f t="shared" si="415"/>
        <v xml:space="preserve">BECERRAS </v>
      </c>
      <c r="BD359" s="127">
        <f t="shared" ref="BD359:BD364" si="426">+BS332</f>
        <v>0</v>
      </c>
      <c r="BF359" s="150"/>
      <c r="BG359" s="151"/>
      <c r="BH359" s="151"/>
      <c r="BI359" s="151"/>
      <c r="BJ359" s="152"/>
      <c r="BL359" s="153"/>
      <c r="BM359" s="151"/>
      <c r="BN359" s="151"/>
      <c r="BO359" s="151"/>
      <c r="BP359" s="151"/>
      <c r="BQ359" s="154"/>
      <c r="BS359" s="110">
        <f t="shared" ref="BS359:BS364" si="427">SUM(BD359+BF359+BG359+BH359+BI359+BJ359-BL359-BM359-BN359-BO359-BP359-BQ359)</f>
        <v>0</v>
      </c>
      <c r="BT359" s="149"/>
      <c r="BU359" s="126" t="str">
        <f t="shared" si="416"/>
        <v xml:space="preserve">BECERRAS </v>
      </c>
      <c r="BV359" s="127">
        <f t="shared" ref="BV359:BV364" si="428">+CK332</f>
        <v>0</v>
      </c>
      <c r="BX359" s="155"/>
      <c r="BY359" s="156"/>
      <c r="BZ359" s="156"/>
      <c r="CA359" s="156"/>
      <c r="CB359" s="157"/>
      <c r="CD359" s="158"/>
      <c r="CE359" s="156"/>
      <c r="CF359" s="156"/>
      <c r="CG359" s="156"/>
      <c r="CH359" s="156"/>
      <c r="CI359" s="159"/>
      <c r="CK359" s="110">
        <f t="shared" ref="CK359:CK364" si="429">SUM(BV359+BX359+BY359+BZ359+CA359+CB359-CD359-CE359-CF359-CG359-CH359-CI359)</f>
        <v>0</v>
      </c>
    </row>
    <row r="360" spans="1:89" x14ac:dyDescent="0.3">
      <c r="A360" s="126" t="str">
        <f t="shared" si="417"/>
        <v>BECERROS</v>
      </c>
      <c r="B360" s="127">
        <f t="shared" si="418"/>
        <v>0</v>
      </c>
      <c r="D360" s="128"/>
      <c r="E360" s="129"/>
      <c r="F360" s="129"/>
      <c r="G360" s="129"/>
      <c r="H360" s="130"/>
      <c r="I360" s="131"/>
      <c r="J360" s="132"/>
      <c r="K360" s="129"/>
      <c r="L360" s="129"/>
      <c r="M360" s="129"/>
      <c r="N360" s="129"/>
      <c r="O360" s="133"/>
      <c r="Q360" s="134">
        <f t="shared" si="419"/>
        <v>0</v>
      </c>
      <c r="R360" s="134"/>
      <c r="S360" s="126" t="str">
        <f t="shared" si="420"/>
        <v>BECERROS</v>
      </c>
      <c r="T360" s="135">
        <f t="shared" si="421"/>
        <v>60</v>
      </c>
      <c r="V360" s="136">
        <v>1</v>
      </c>
      <c r="W360" s="137"/>
      <c r="X360" s="137"/>
      <c r="Y360" s="137"/>
      <c r="Z360" s="138"/>
      <c r="AB360" s="139"/>
      <c r="AC360" s="137"/>
      <c r="AD360" s="137"/>
      <c r="AE360" s="137"/>
      <c r="AF360" s="137"/>
      <c r="AG360" s="140"/>
      <c r="AI360" s="213">
        <f t="shared" si="422"/>
        <v>61</v>
      </c>
      <c r="AJ360" s="213">
        <v>46</v>
      </c>
      <c r="AK360" s="141" t="str">
        <f t="shared" si="423"/>
        <v>POTRO MACHO</v>
      </c>
      <c r="AL360" s="142">
        <f t="shared" si="424"/>
        <v>6</v>
      </c>
      <c r="AN360" s="143"/>
      <c r="AO360" s="144"/>
      <c r="AP360" s="144"/>
      <c r="AQ360" s="144"/>
      <c r="AR360" s="145"/>
      <c r="AS360" s="146"/>
      <c r="AT360" s="147"/>
      <c r="AU360" s="144"/>
      <c r="AV360" s="144"/>
      <c r="AW360" s="144"/>
      <c r="AX360" s="144"/>
      <c r="AY360" s="148"/>
      <c r="BA360" s="110">
        <f t="shared" si="425"/>
        <v>6</v>
      </c>
      <c r="BB360" s="149"/>
      <c r="BC360" s="126" t="str">
        <f t="shared" si="415"/>
        <v>BECERROS</v>
      </c>
      <c r="BD360" s="127">
        <f t="shared" si="426"/>
        <v>0</v>
      </c>
      <c r="BF360" s="150"/>
      <c r="BG360" s="151"/>
      <c r="BH360" s="151"/>
      <c r="BI360" s="151"/>
      <c r="BJ360" s="152"/>
      <c r="BL360" s="153"/>
      <c r="BM360" s="151"/>
      <c r="BN360" s="151"/>
      <c r="BO360" s="151"/>
      <c r="BP360" s="151"/>
      <c r="BQ360" s="154"/>
      <c r="BS360" s="110">
        <f t="shared" si="427"/>
        <v>0</v>
      </c>
      <c r="BT360" s="149"/>
      <c r="BU360" s="126" t="str">
        <f t="shared" si="416"/>
        <v>BECERROS</v>
      </c>
      <c r="BV360" s="127">
        <f t="shared" si="428"/>
        <v>0</v>
      </c>
      <c r="BX360" s="155"/>
      <c r="BY360" s="156"/>
      <c r="BZ360" s="156"/>
      <c r="CA360" s="156"/>
      <c r="CB360" s="157"/>
      <c r="CD360" s="158"/>
      <c r="CE360" s="156"/>
      <c r="CF360" s="156"/>
      <c r="CG360" s="156"/>
      <c r="CH360" s="156"/>
      <c r="CI360" s="159"/>
      <c r="CK360" s="110">
        <f t="shared" si="429"/>
        <v>0</v>
      </c>
    </row>
    <row r="361" spans="1:89" x14ac:dyDescent="0.3">
      <c r="A361" s="126" t="str">
        <f t="shared" si="417"/>
        <v>MAUTAS</v>
      </c>
      <c r="B361" s="127">
        <f t="shared" si="418"/>
        <v>54</v>
      </c>
      <c r="D361" s="95"/>
      <c r="E361" s="129"/>
      <c r="F361" s="129"/>
      <c r="G361" s="129"/>
      <c r="H361" s="130"/>
      <c r="I361" s="131"/>
      <c r="J361" s="132"/>
      <c r="K361" s="129"/>
      <c r="L361" s="129"/>
      <c r="M361" s="129"/>
      <c r="N361" s="129"/>
      <c r="O361" s="133"/>
      <c r="Q361" s="134">
        <f t="shared" si="419"/>
        <v>54</v>
      </c>
      <c r="R361" s="134"/>
      <c r="S361" s="126" t="str">
        <f t="shared" si="420"/>
        <v>MAUTAS</v>
      </c>
      <c r="T361" s="135">
        <f t="shared" si="421"/>
        <v>0</v>
      </c>
      <c r="V361" s="95"/>
      <c r="W361" s="137"/>
      <c r="X361" s="137"/>
      <c r="Y361" s="137"/>
      <c r="Z361" s="138"/>
      <c r="AB361" s="139"/>
      <c r="AC361" s="137"/>
      <c r="AD361" s="137"/>
      <c r="AE361" s="137"/>
      <c r="AF361" s="137"/>
      <c r="AG361" s="140"/>
      <c r="AI361" s="134">
        <f t="shared" si="422"/>
        <v>0</v>
      </c>
      <c r="AJ361" s="134">
        <v>0</v>
      </c>
      <c r="AK361" s="141" t="str">
        <f t="shared" si="423"/>
        <v>CABALLO</v>
      </c>
      <c r="AL361" s="142">
        <f t="shared" si="424"/>
        <v>8</v>
      </c>
      <c r="AN361" s="95"/>
      <c r="AO361" s="144"/>
      <c r="AP361" s="144"/>
      <c r="AQ361" s="144"/>
      <c r="AR361" s="145"/>
      <c r="AS361" s="146"/>
      <c r="AT361" s="147"/>
      <c r="AU361" s="144"/>
      <c r="AV361" s="144"/>
      <c r="AW361" s="144"/>
      <c r="AX361" s="144"/>
      <c r="AY361" s="148"/>
      <c r="BA361" s="110">
        <f t="shared" si="425"/>
        <v>8</v>
      </c>
      <c r="BB361" s="149"/>
      <c r="BC361" s="126" t="str">
        <f t="shared" si="415"/>
        <v>MAUTAS</v>
      </c>
      <c r="BD361" s="127">
        <f t="shared" si="426"/>
        <v>0</v>
      </c>
      <c r="BF361" s="113"/>
      <c r="BG361" s="151"/>
      <c r="BH361" s="151"/>
      <c r="BI361" s="151"/>
      <c r="BJ361" s="152"/>
      <c r="BL361" s="153"/>
      <c r="BM361" s="151"/>
      <c r="BN361" s="151"/>
      <c r="BO361" s="151"/>
      <c r="BP361" s="151"/>
      <c r="BQ361" s="154"/>
      <c r="BS361" s="110">
        <f t="shared" si="427"/>
        <v>0</v>
      </c>
      <c r="BT361" s="149"/>
      <c r="BU361" s="126" t="str">
        <f t="shared" si="416"/>
        <v>MAUTAS</v>
      </c>
      <c r="BV361" s="127">
        <f t="shared" si="428"/>
        <v>0</v>
      </c>
      <c r="BX361" s="119"/>
      <c r="BY361" s="156"/>
      <c r="BZ361" s="156"/>
      <c r="CA361" s="156"/>
      <c r="CB361" s="157"/>
      <c r="CD361" s="158"/>
      <c r="CE361" s="156"/>
      <c r="CF361" s="156"/>
      <c r="CG361" s="156"/>
      <c r="CH361" s="156"/>
      <c r="CI361" s="159"/>
      <c r="CK361" s="110">
        <f t="shared" si="429"/>
        <v>0</v>
      </c>
    </row>
    <row r="362" spans="1:89" x14ac:dyDescent="0.3">
      <c r="A362" s="126" t="str">
        <f t="shared" si="417"/>
        <v>MAUTES</v>
      </c>
      <c r="B362" s="127">
        <f t="shared" si="418"/>
        <v>279</v>
      </c>
      <c r="D362" s="95"/>
      <c r="E362" s="129"/>
      <c r="F362" s="129"/>
      <c r="G362" s="129"/>
      <c r="H362" s="130"/>
      <c r="I362" s="131"/>
      <c r="J362" s="132"/>
      <c r="K362" s="129">
        <v>1</v>
      </c>
      <c r="L362" s="129"/>
      <c r="M362" s="129"/>
      <c r="N362" s="129"/>
      <c r="O362" s="133"/>
      <c r="Q362" s="134">
        <f t="shared" si="419"/>
        <v>278</v>
      </c>
      <c r="R362" s="134"/>
      <c r="S362" s="126" t="str">
        <f t="shared" si="420"/>
        <v>MAUTES</v>
      </c>
      <c r="T362" s="135">
        <f t="shared" si="421"/>
        <v>0</v>
      </c>
      <c r="V362" s="95"/>
      <c r="W362" s="137"/>
      <c r="X362" s="137"/>
      <c r="Y362" s="137"/>
      <c r="Z362" s="138"/>
      <c r="AB362" s="139"/>
      <c r="AC362" s="137"/>
      <c r="AD362" s="137"/>
      <c r="AE362" s="137"/>
      <c r="AF362" s="137"/>
      <c r="AG362" s="140"/>
      <c r="AI362" s="213">
        <f t="shared" si="422"/>
        <v>0</v>
      </c>
      <c r="AJ362" s="213">
        <v>2</v>
      </c>
      <c r="AK362" s="141" t="str">
        <f t="shared" si="423"/>
        <v>YEGUA</v>
      </c>
      <c r="AL362" s="142">
        <f t="shared" si="424"/>
        <v>7</v>
      </c>
      <c r="AN362" s="95"/>
      <c r="AO362" s="144"/>
      <c r="AP362" s="144"/>
      <c r="AQ362" s="144"/>
      <c r="AR362" s="145"/>
      <c r="AS362" s="146"/>
      <c r="AT362" s="147"/>
      <c r="AU362" s="144"/>
      <c r="AV362" s="144"/>
      <c r="AW362" s="144"/>
      <c r="AX362" s="144"/>
      <c r="AY362" s="148"/>
      <c r="BA362" s="110">
        <f t="shared" si="425"/>
        <v>7</v>
      </c>
      <c r="BB362" s="149"/>
      <c r="BC362" s="126" t="str">
        <f t="shared" si="415"/>
        <v>MAUTES</v>
      </c>
      <c r="BD362" s="127">
        <f t="shared" si="426"/>
        <v>0</v>
      </c>
      <c r="BF362" s="113"/>
      <c r="BG362" s="151"/>
      <c r="BH362" s="151"/>
      <c r="BI362" s="151"/>
      <c r="BJ362" s="152"/>
      <c r="BL362" s="153"/>
      <c r="BM362" s="151"/>
      <c r="BN362" s="151"/>
      <c r="BO362" s="151"/>
      <c r="BP362" s="151"/>
      <c r="BQ362" s="154"/>
      <c r="BS362" s="110">
        <f t="shared" si="427"/>
        <v>0</v>
      </c>
      <c r="BT362" s="149"/>
      <c r="BU362" s="126" t="str">
        <f t="shared" si="416"/>
        <v>MAUTES</v>
      </c>
      <c r="BV362" s="127">
        <f t="shared" si="428"/>
        <v>0</v>
      </c>
      <c r="BX362" s="119"/>
      <c r="BY362" s="156"/>
      <c r="BZ362" s="156"/>
      <c r="CA362" s="156"/>
      <c r="CB362" s="157"/>
      <c r="CD362" s="158"/>
      <c r="CE362" s="156"/>
      <c r="CF362" s="156"/>
      <c r="CG362" s="156"/>
      <c r="CH362" s="156"/>
      <c r="CI362" s="159"/>
      <c r="CK362" s="110">
        <f t="shared" si="429"/>
        <v>0</v>
      </c>
    </row>
    <row r="363" spans="1:89" x14ac:dyDescent="0.3">
      <c r="A363" s="126">
        <f t="shared" si="417"/>
        <v>0</v>
      </c>
      <c r="B363" s="127">
        <f t="shared" si="418"/>
        <v>0</v>
      </c>
      <c r="D363" s="95"/>
      <c r="E363" s="129"/>
      <c r="F363" s="129"/>
      <c r="G363" s="129"/>
      <c r="H363" s="130"/>
      <c r="I363" s="131"/>
      <c r="J363" s="132"/>
      <c r="K363" s="129"/>
      <c r="L363" s="129"/>
      <c r="M363" s="129"/>
      <c r="N363" s="129"/>
      <c r="O363" s="133"/>
      <c r="Q363" s="134">
        <f t="shared" si="419"/>
        <v>0</v>
      </c>
      <c r="R363" s="134"/>
      <c r="S363" s="126">
        <f t="shared" si="420"/>
        <v>0</v>
      </c>
      <c r="T363" s="135">
        <f t="shared" si="421"/>
        <v>0</v>
      </c>
      <c r="V363" s="95"/>
      <c r="W363" s="137"/>
      <c r="X363" s="137"/>
      <c r="Y363" s="137"/>
      <c r="Z363" s="138"/>
      <c r="AB363" s="139"/>
      <c r="AC363" s="137"/>
      <c r="AD363" s="137"/>
      <c r="AE363" s="137"/>
      <c r="AF363" s="137"/>
      <c r="AG363" s="140"/>
      <c r="AI363" s="134">
        <f t="shared" si="422"/>
        <v>0</v>
      </c>
      <c r="AJ363" s="134">
        <v>0</v>
      </c>
      <c r="AK363" s="141">
        <f t="shared" si="423"/>
        <v>0</v>
      </c>
      <c r="AL363" s="142">
        <f t="shared" si="424"/>
        <v>0</v>
      </c>
      <c r="AN363" s="95"/>
      <c r="AO363" s="144"/>
      <c r="AP363" s="144"/>
      <c r="AQ363" s="144"/>
      <c r="AR363" s="145"/>
      <c r="AS363" s="146"/>
      <c r="AT363" s="147"/>
      <c r="AU363" s="144"/>
      <c r="AV363" s="144"/>
      <c r="AW363" s="144"/>
      <c r="AX363" s="144"/>
      <c r="AY363" s="148"/>
      <c r="BA363" s="110">
        <f t="shared" si="425"/>
        <v>0</v>
      </c>
      <c r="BB363" s="149"/>
      <c r="BC363" s="126">
        <f t="shared" si="415"/>
        <v>0</v>
      </c>
      <c r="BD363" s="127">
        <f t="shared" si="426"/>
        <v>0</v>
      </c>
      <c r="BF363" s="113"/>
      <c r="BG363" s="151"/>
      <c r="BH363" s="151"/>
      <c r="BI363" s="151"/>
      <c r="BJ363" s="152"/>
      <c r="BL363" s="153"/>
      <c r="BM363" s="151"/>
      <c r="BN363" s="151"/>
      <c r="BO363" s="151"/>
      <c r="BP363" s="151"/>
      <c r="BQ363" s="154"/>
      <c r="BS363" s="110">
        <f t="shared" si="427"/>
        <v>0</v>
      </c>
      <c r="BT363" s="149"/>
      <c r="BU363" s="126">
        <f t="shared" si="416"/>
        <v>0</v>
      </c>
      <c r="BV363" s="127">
        <f t="shared" si="428"/>
        <v>0</v>
      </c>
      <c r="BX363" s="119"/>
      <c r="BY363" s="156"/>
      <c r="BZ363" s="156"/>
      <c r="CA363" s="156"/>
      <c r="CB363" s="157"/>
      <c r="CD363" s="158"/>
      <c r="CE363" s="156"/>
      <c r="CF363" s="156"/>
      <c r="CG363" s="156"/>
      <c r="CH363" s="156"/>
      <c r="CI363" s="159"/>
      <c r="CK363" s="110">
        <f t="shared" si="429"/>
        <v>0</v>
      </c>
    </row>
    <row r="364" spans="1:89" x14ac:dyDescent="0.3">
      <c r="A364" s="126">
        <f t="shared" si="417"/>
        <v>0</v>
      </c>
      <c r="B364" s="127">
        <f t="shared" si="418"/>
        <v>0</v>
      </c>
      <c r="D364" s="95"/>
      <c r="E364" s="129"/>
      <c r="F364" s="129"/>
      <c r="G364" s="129"/>
      <c r="H364" s="130"/>
      <c r="I364" s="131"/>
      <c r="J364" s="132"/>
      <c r="K364" s="129"/>
      <c r="L364" s="129"/>
      <c r="M364" s="129"/>
      <c r="N364" s="129"/>
      <c r="O364" s="133"/>
      <c r="Q364" s="134">
        <f t="shared" si="419"/>
        <v>0</v>
      </c>
      <c r="R364" s="134"/>
      <c r="S364" s="126">
        <f t="shared" si="420"/>
        <v>0</v>
      </c>
      <c r="T364" s="135">
        <f t="shared" si="421"/>
        <v>0</v>
      </c>
      <c r="V364" s="95"/>
      <c r="W364" s="137"/>
      <c r="X364" s="137"/>
      <c r="Y364" s="137"/>
      <c r="Z364" s="138"/>
      <c r="AB364" s="139"/>
      <c r="AC364" s="137"/>
      <c r="AD364" s="137"/>
      <c r="AE364" s="137"/>
      <c r="AF364" s="137"/>
      <c r="AG364" s="140"/>
      <c r="AI364" s="134">
        <f t="shared" si="422"/>
        <v>0</v>
      </c>
      <c r="AJ364" s="134">
        <v>0</v>
      </c>
      <c r="AK364" s="141">
        <f t="shared" si="423"/>
        <v>0</v>
      </c>
      <c r="AL364" s="142">
        <f t="shared" si="424"/>
        <v>0</v>
      </c>
      <c r="AN364" s="95"/>
      <c r="AO364" s="144"/>
      <c r="AP364" s="144"/>
      <c r="AQ364" s="144"/>
      <c r="AR364" s="145"/>
      <c r="AS364" s="146"/>
      <c r="AT364" s="147"/>
      <c r="AU364" s="144"/>
      <c r="AV364" s="144"/>
      <c r="AW364" s="144"/>
      <c r="AX364" s="144"/>
      <c r="AY364" s="148"/>
      <c r="BA364" s="110">
        <f t="shared" si="425"/>
        <v>0</v>
      </c>
      <c r="BB364" s="149"/>
      <c r="BC364" s="126">
        <f t="shared" si="415"/>
        <v>0</v>
      </c>
      <c r="BD364" s="127">
        <f t="shared" si="426"/>
        <v>0</v>
      </c>
      <c r="BF364" s="113"/>
      <c r="BG364" s="151"/>
      <c r="BH364" s="151"/>
      <c r="BI364" s="151"/>
      <c r="BJ364" s="152"/>
      <c r="BL364" s="153"/>
      <c r="BM364" s="151"/>
      <c r="BN364" s="151"/>
      <c r="BO364" s="151"/>
      <c r="BP364" s="151"/>
      <c r="BQ364" s="154"/>
      <c r="BS364" s="110">
        <f t="shared" si="427"/>
        <v>0</v>
      </c>
      <c r="BT364" s="149"/>
      <c r="BU364" s="126">
        <f t="shared" si="416"/>
        <v>0</v>
      </c>
      <c r="BV364" s="127">
        <f t="shared" si="428"/>
        <v>0</v>
      </c>
      <c r="BX364" s="119"/>
      <c r="BY364" s="156"/>
      <c r="BZ364" s="156"/>
      <c r="CA364" s="156"/>
      <c r="CB364" s="157"/>
      <c r="CD364" s="158"/>
      <c r="CE364" s="156"/>
      <c r="CF364" s="156"/>
      <c r="CG364" s="156"/>
      <c r="CH364" s="156"/>
      <c r="CI364" s="159"/>
      <c r="CK364" s="110">
        <f t="shared" si="429"/>
        <v>0</v>
      </c>
    </row>
    <row r="365" spans="1:89" s="125" customFormat="1" x14ac:dyDescent="0.3">
      <c r="A365" s="93" t="s">
        <v>29</v>
      </c>
      <c r="B365" s="127"/>
      <c r="C365"/>
      <c r="D365" s="95"/>
      <c r="E365" s="160"/>
      <c r="F365" s="160"/>
      <c r="G365" s="160"/>
      <c r="H365" s="161"/>
      <c r="I365" s="131"/>
      <c r="J365" s="162"/>
      <c r="K365" s="163"/>
      <c r="L365" s="163"/>
      <c r="M365" s="163"/>
      <c r="N365" s="163"/>
      <c r="O365" s="164"/>
      <c r="P365"/>
      <c r="Q365" s="134"/>
      <c r="R365" s="101"/>
      <c r="S365" s="93" t="s">
        <v>29</v>
      </c>
      <c r="T365" s="135"/>
      <c r="U365"/>
      <c r="V365" s="95"/>
      <c r="W365" s="165"/>
      <c r="X365" s="165"/>
      <c r="Y365" s="165"/>
      <c r="Z365" s="166"/>
      <c r="AA365"/>
      <c r="AB365" s="167"/>
      <c r="AC365" s="168"/>
      <c r="AD365" s="168"/>
      <c r="AE365" s="168"/>
      <c r="AF365" s="168"/>
      <c r="AG365" s="169"/>
      <c r="AH365"/>
      <c r="AI365" s="101"/>
      <c r="AJ365" s="101"/>
      <c r="AK365" s="102" t="s">
        <v>30</v>
      </c>
      <c r="AL365" s="142"/>
      <c r="AM365" s="26"/>
      <c r="AN365" s="95"/>
      <c r="AO365" s="170"/>
      <c r="AP365" s="170"/>
      <c r="AQ365" s="170"/>
      <c r="AR365" s="171"/>
      <c r="AS365" s="107"/>
      <c r="AT365" s="172"/>
      <c r="AU365" s="170"/>
      <c r="AV365" s="170"/>
      <c r="AW365" s="170"/>
      <c r="AX365" s="170"/>
      <c r="AY365" s="173"/>
      <c r="AZ365" s="107"/>
      <c r="BA365" s="174"/>
      <c r="BB365" s="111"/>
      <c r="BC365" s="93" t="str">
        <f t="shared" si="415"/>
        <v>GAN. PRODUCCION</v>
      </c>
      <c r="BD365" s="127"/>
      <c r="BE365" s="26"/>
      <c r="BF365" s="113"/>
      <c r="BG365" s="114"/>
      <c r="BH365" s="114"/>
      <c r="BI365" s="114"/>
      <c r="BJ365" s="115"/>
      <c r="BK365" s="112"/>
      <c r="BL365" s="116"/>
      <c r="BM365" s="114"/>
      <c r="BN365" s="114"/>
      <c r="BO365" s="114"/>
      <c r="BP365" s="114"/>
      <c r="BQ365" s="117"/>
      <c r="BR365" s="26"/>
      <c r="BS365" s="118"/>
      <c r="BT365" s="111"/>
      <c r="BU365" s="93" t="str">
        <f t="shared" si="416"/>
        <v>GAN. PRODUCCION</v>
      </c>
      <c r="BV365" s="127"/>
      <c r="BW365" s="26"/>
      <c r="BX365" s="119"/>
      <c r="BY365" s="120"/>
      <c r="BZ365" s="120"/>
      <c r="CA365" s="120"/>
      <c r="CB365" s="121"/>
      <c r="CC365" s="112"/>
      <c r="CD365" s="122"/>
      <c r="CE365" s="120"/>
      <c r="CF365" s="120"/>
      <c r="CG365" s="120"/>
      <c r="CH365" s="120"/>
      <c r="CI365" s="123"/>
      <c r="CJ365" s="26"/>
      <c r="CK365" s="124"/>
    </row>
    <row r="366" spans="1:89" x14ac:dyDescent="0.3">
      <c r="A366" s="126" t="str">
        <f t="shared" ref="A366:A372" si="430">+A339</f>
        <v>VACAS EN PRODUCCION</v>
      </c>
      <c r="B366" s="127">
        <f t="shared" ref="B366:B372" si="431">+Q339</f>
        <v>0</v>
      </c>
      <c r="D366" s="95"/>
      <c r="E366" s="129"/>
      <c r="F366" s="129"/>
      <c r="G366" s="129"/>
      <c r="H366" s="130"/>
      <c r="I366" s="131"/>
      <c r="J366" s="132"/>
      <c r="K366" s="129"/>
      <c r="L366" s="129"/>
      <c r="M366" s="129"/>
      <c r="N366" s="129"/>
      <c r="O366" s="133"/>
      <c r="Q366" s="134">
        <f t="shared" ref="Q366:Q372" si="432">SUM(B366+D366+E366+F366+G366+H366-J366-K366-L366-M366-N366-O366)</f>
        <v>0</v>
      </c>
      <c r="R366" s="134"/>
      <c r="S366" s="126" t="str">
        <f t="shared" ref="S366:S372" si="433">+S339</f>
        <v>VACAS EN PRODUCCION</v>
      </c>
      <c r="T366" s="135">
        <f t="shared" ref="T366:T372" si="434">+AI339</f>
        <v>157</v>
      </c>
      <c r="V366" s="95"/>
      <c r="W366" s="137"/>
      <c r="X366" s="137"/>
      <c r="Y366" s="137"/>
      <c r="Z366" s="138">
        <v>2</v>
      </c>
      <c r="AB366" s="139"/>
      <c r="AC366" s="137"/>
      <c r="AD366" s="137"/>
      <c r="AE366" s="137"/>
      <c r="AF366" s="137"/>
      <c r="AG366" s="140"/>
      <c r="AI366" s="134">
        <f t="shared" ref="AI366:AI372" si="435">SUM(T366+V366+W366+X366+Y366+Z366-AB366-AC366-AD366-AE366-AF366-AG366)</f>
        <v>159</v>
      </c>
      <c r="AJ366" s="134">
        <v>147</v>
      </c>
      <c r="AK366" s="141" t="str">
        <f t="shared" ref="AK366:AK372" si="436">AK339</f>
        <v>POTRO HEMBRA</v>
      </c>
      <c r="AL366" s="142">
        <f t="shared" ref="AL366:AL372" si="437">+BA339</f>
        <v>1</v>
      </c>
      <c r="AN366" s="95"/>
      <c r="AO366" s="144"/>
      <c r="AP366" s="144"/>
      <c r="AQ366" s="144"/>
      <c r="AR366" s="145"/>
      <c r="AS366" s="146"/>
      <c r="AT366" s="147"/>
      <c r="AU366" s="144"/>
      <c r="AV366" s="144"/>
      <c r="AW366" s="144"/>
      <c r="AX366" s="144"/>
      <c r="AY366" s="148"/>
      <c r="BA366" s="110">
        <f t="shared" ref="BA366:BA372" si="438">SUM(AL366+AN366+AO366+AP366+AQ366+AR366-AT366-AU366-AV366-AW366-AX366-AY366)</f>
        <v>1</v>
      </c>
      <c r="BB366" s="149"/>
      <c r="BC366" s="126" t="str">
        <f t="shared" si="415"/>
        <v>VACAS EN PRODUCCION</v>
      </c>
      <c r="BD366" s="127">
        <f t="shared" ref="BD366:BD372" si="439">+BS339</f>
        <v>0</v>
      </c>
      <c r="BF366" s="113"/>
      <c r="BG366" s="151"/>
      <c r="BH366" s="151"/>
      <c r="BI366" s="151"/>
      <c r="BJ366" s="152"/>
      <c r="BL366" s="153"/>
      <c r="BM366" s="151"/>
      <c r="BN366" s="151"/>
      <c r="BO366" s="151"/>
      <c r="BP366" s="151"/>
      <c r="BQ366" s="154"/>
      <c r="BS366" s="110">
        <f t="shared" ref="BS366:BS372" si="440">SUM(BD366+BF366+BG366+BH366+BI366+BJ366-BL366-BM366-BN366-BO366-BP366-BQ366)</f>
        <v>0</v>
      </c>
      <c r="BT366" s="149"/>
      <c r="BU366" s="126" t="str">
        <f t="shared" si="416"/>
        <v>VACAS EN PRODUCCION</v>
      </c>
      <c r="BV366" s="127">
        <f>+CK339</f>
        <v>0</v>
      </c>
      <c r="BX366" s="119"/>
      <c r="BY366" s="156"/>
      <c r="BZ366" s="156"/>
      <c r="CA366" s="156"/>
      <c r="CB366" s="157"/>
      <c r="CD366" s="158"/>
      <c r="CE366" s="156"/>
      <c r="CF366" s="156"/>
      <c r="CG366" s="156"/>
      <c r="CH366" s="156"/>
      <c r="CI366" s="159"/>
      <c r="CK366" s="110">
        <f t="shared" ref="CK366:CK372" si="441">SUM(BV366+BX366+BY366+BZ366+CA366+CB366-CD366-CE366-CF366-CG366-CH366-CI366)</f>
        <v>0</v>
      </c>
    </row>
    <row r="367" spans="1:89" x14ac:dyDescent="0.3">
      <c r="A367" s="126" t="str">
        <f t="shared" si="430"/>
        <v>VACAS PREÑADAS</v>
      </c>
      <c r="B367" s="127">
        <f t="shared" si="431"/>
        <v>0</v>
      </c>
      <c r="D367" s="95"/>
      <c r="E367" s="129"/>
      <c r="F367" s="129"/>
      <c r="G367" s="129"/>
      <c r="H367" s="130"/>
      <c r="I367" s="131"/>
      <c r="J367" s="132"/>
      <c r="K367" s="129"/>
      <c r="L367" s="129"/>
      <c r="M367" s="129"/>
      <c r="N367" s="129"/>
      <c r="O367" s="133"/>
      <c r="Q367" s="134">
        <f t="shared" si="432"/>
        <v>0</v>
      </c>
      <c r="R367" s="134"/>
      <c r="S367" s="126" t="str">
        <f t="shared" si="433"/>
        <v>VACAS PREÑADAS</v>
      </c>
      <c r="T367" s="135">
        <f t="shared" si="434"/>
        <v>14</v>
      </c>
      <c r="V367" s="95"/>
      <c r="W367" s="137"/>
      <c r="X367" s="137"/>
      <c r="Y367" s="137"/>
      <c r="Z367" s="138"/>
      <c r="AB367" s="139"/>
      <c r="AC367" s="137"/>
      <c r="AD367" s="137"/>
      <c r="AE367" s="137"/>
      <c r="AF367" s="137"/>
      <c r="AG367" s="140">
        <v>2</v>
      </c>
      <c r="AI367" s="213">
        <f t="shared" si="435"/>
        <v>12</v>
      </c>
      <c r="AJ367" s="213">
        <v>14</v>
      </c>
      <c r="AK367" s="141" t="str">
        <f t="shared" si="436"/>
        <v>POTRO MACHO</v>
      </c>
      <c r="AL367" s="142">
        <f t="shared" si="437"/>
        <v>0</v>
      </c>
      <c r="AN367" s="95"/>
      <c r="AO367" s="144"/>
      <c r="AP367" s="144"/>
      <c r="AQ367" s="144"/>
      <c r="AR367" s="145"/>
      <c r="AS367" s="146"/>
      <c r="AT367" s="147"/>
      <c r="AU367" s="144"/>
      <c r="AV367" s="144"/>
      <c r="AW367" s="144"/>
      <c r="AX367" s="144"/>
      <c r="AY367" s="148"/>
      <c r="BA367" s="110">
        <f t="shared" si="438"/>
        <v>0</v>
      </c>
      <c r="BB367" s="149"/>
      <c r="BC367" s="126" t="str">
        <f t="shared" si="415"/>
        <v>VACAS PREÑADAS</v>
      </c>
      <c r="BD367" s="127">
        <f t="shared" si="439"/>
        <v>0</v>
      </c>
      <c r="BF367" s="113"/>
      <c r="BG367" s="151"/>
      <c r="BH367" s="151"/>
      <c r="BI367" s="151"/>
      <c r="BJ367" s="152"/>
      <c r="BL367" s="153"/>
      <c r="BM367" s="151"/>
      <c r="BN367" s="151"/>
      <c r="BO367" s="151"/>
      <c r="BP367" s="151"/>
      <c r="BQ367" s="154"/>
      <c r="BS367" s="110">
        <f t="shared" si="440"/>
        <v>0</v>
      </c>
      <c r="BT367" s="149"/>
      <c r="BU367" s="126" t="str">
        <f t="shared" si="416"/>
        <v>VACAS PREÑADAS</v>
      </c>
      <c r="BV367" s="127">
        <f t="shared" ref="BV367:BV372" si="442">+CK340</f>
        <v>0</v>
      </c>
      <c r="BX367" s="119"/>
      <c r="BY367" s="156"/>
      <c r="BZ367" s="156"/>
      <c r="CA367" s="156"/>
      <c r="CB367" s="157"/>
      <c r="CD367" s="158"/>
      <c r="CE367" s="156"/>
      <c r="CF367" s="156"/>
      <c r="CG367" s="156"/>
      <c r="CH367" s="156"/>
      <c r="CI367" s="159"/>
      <c r="CK367" s="110">
        <f t="shared" si="441"/>
        <v>0</v>
      </c>
    </row>
    <row r="368" spans="1:89" x14ac:dyDescent="0.3">
      <c r="A368" s="126" t="str">
        <f t="shared" si="430"/>
        <v>VACAS VACIAS</v>
      </c>
      <c r="B368" s="127">
        <f t="shared" si="431"/>
        <v>2</v>
      </c>
      <c r="D368" s="95"/>
      <c r="E368" s="129"/>
      <c r="F368" s="129"/>
      <c r="G368" s="129"/>
      <c r="H368" s="130"/>
      <c r="I368" s="131"/>
      <c r="J368" s="132"/>
      <c r="K368" s="129"/>
      <c r="L368" s="129"/>
      <c r="M368" s="129"/>
      <c r="N368" s="129"/>
      <c r="O368" s="133"/>
      <c r="Q368" s="134">
        <f t="shared" si="432"/>
        <v>2</v>
      </c>
      <c r="R368" s="134"/>
      <c r="S368" s="126" t="str">
        <f t="shared" si="433"/>
        <v>VACAS VACIAS</v>
      </c>
      <c r="T368" s="135">
        <f t="shared" si="434"/>
        <v>3</v>
      </c>
      <c r="V368" s="95"/>
      <c r="W368" s="137"/>
      <c r="X368" s="137"/>
      <c r="Y368" s="137"/>
      <c r="Z368" s="138"/>
      <c r="AB368" s="139"/>
      <c r="AC368" s="137"/>
      <c r="AD368" s="137"/>
      <c r="AE368" s="137"/>
      <c r="AF368" s="137"/>
      <c r="AG368" s="140"/>
      <c r="AI368" s="134">
        <f t="shared" si="435"/>
        <v>3</v>
      </c>
      <c r="AJ368" s="134"/>
      <c r="AK368" s="141" t="str">
        <f t="shared" si="436"/>
        <v>CABALLO</v>
      </c>
      <c r="AL368" s="142">
        <f t="shared" si="437"/>
        <v>1</v>
      </c>
      <c r="AN368" s="95"/>
      <c r="AO368" s="144"/>
      <c r="AP368" s="144"/>
      <c r="AQ368" s="144"/>
      <c r="AR368" s="145"/>
      <c r="AS368" s="146"/>
      <c r="AT368" s="147"/>
      <c r="AU368" s="144"/>
      <c r="AV368" s="144"/>
      <c r="AW368" s="144"/>
      <c r="AX368" s="144"/>
      <c r="AY368" s="148"/>
      <c r="BA368" s="110">
        <f t="shared" si="438"/>
        <v>1</v>
      </c>
      <c r="BB368" s="149"/>
      <c r="BC368" s="126" t="str">
        <f t="shared" si="415"/>
        <v>VACAS VACIAS</v>
      </c>
      <c r="BD368" s="127">
        <f t="shared" si="439"/>
        <v>0</v>
      </c>
      <c r="BF368" s="113"/>
      <c r="BG368" s="151"/>
      <c r="BH368" s="151"/>
      <c r="BI368" s="151"/>
      <c r="BJ368" s="152"/>
      <c r="BL368" s="153"/>
      <c r="BM368" s="151"/>
      <c r="BN368" s="151"/>
      <c r="BO368" s="151"/>
      <c r="BP368" s="151"/>
      <c r="BQ368" s="154"/>
      <c r="BS368" s="110">
        <f t="shared" si="440"/>
        <v>0</v>
      </c>
      <c r="BT368" s="149"/>
      <c r="BU368" s="126" t="str">
        <f t="shared" si="416"/>
        <v>VACAS VACIAS</v>
      </c>
      <c r="BV368" s="127">
        <f t="shared" si="442"/>
        <v>0</v>
      </c>
      <c r="BX368" s="119"/>
      <c r="BY368" s="156"/>
      <c r="BZ368" s="156"/>
      <c r="CA368" s="156"/>
      <c r="CB368" s="157"/>
      <c r="CD368" s="158"/>
      <c r="CE368" s="156"/>
      <c r="CF368" s="156"/>
      <c r="CG368" s="156"/>
      <c r="CH368" s="156"/>
      <c r="CI368" s="159"/>
      <c r="CK368" s="110">
        <f t="shared" si="441"/>
        <v>0</v>
      </c>
    </row>
    <row r="369" spans="1:89" x14ac:dyDescent="0.3">
      <c r="A369" s="126" t="str">
        <f t="shared" si="430"/>
        <v>NOVILLAS VACIAS</v>
      </c>
      <c r="B369" s="127">
        <f t="shared" si="431"/>
        <v>1</v>
      </c>
      <c r="D369" s="95"/>
      <c r="E369" s="129"/>
      <c r="F369" s="129"/>
      <c r="G369" s="129"/>
      <c r="H369" s="130"/>
      <c r="I369" s="131"/>
      <c r="J369" s="132"/>
      <c r="K369" s="129"/>
      <c r="L369" s="129"/>
      <c r="M369" s="129"/>
      <c r="N369" s="129"/>
      <c r="O369" s="133"/>
      <c r="Q369" s="134">
        <f t="shared" si="432"/>
        <v>1</v>
      </c>
      <c r="R369" s="134"/>
      <c r="S369" s="126" t="str">
        <f t="shared" si="433"/>
        <v>NOVILLAS VACIAS</v>
      </c>
      <c r="T369" s="135">
        <f t="shared" si="434"/>
        <v>0</v>
      </c>
      <c r="V369" s="95"/>
      <c r="W369" s="137"/>
      <c r="X369" s="137"/>
      <c r="Y369" s="137"/>
      <c r="Z369" s="138"/>
      <c r="AB369" s="139"/>
      <c r="AC369" s="137"/>
      <c r="AD369" s="137"/>
      <c r="AE369" s="137"/>
      <c r="AF369" s="137"/>
      <c r="AG369" s="140"/>
      <c r="AI369" s="213">
        <f t="shared" si="435"/>
        <v>0</v>
      </c>
      <c r="AJ369" s="213">
        <f>49-48</f>
        <v>1</v>
      </c>
      <c r="AK369" s="141" t="str">
        <f t="shared" si="436"/>
        <v>YEGUA</v>
      </c>
      <c r="AL369" s="142">
        <f t="shared" si="437"/>
        <v>1</v>
      </c>
      <c r="AN369" s="95"/>
      <c r="AO369" s="144"/>
      <c r="AP369" s="144"/>
      <c r="AQ369" s="144"/>
      <c r="AR369" s="145"/>
      <c r="AS369" s="146"/>
      <c r="AT369" s="147"/>
      <c r="AU369" s="144"/>
      <c r="AV369" s="144"/>
      <c r="AW369" s="144"/>
      <c r="AX369" s="144"/>
      <c r="AY369" s="148"/>
      <c r="BA369" s="110">
        <f t="shared" si="438"/>
        <v>1</v>
      </c>
      <c r="BB369" s="149"/>
      <c r="BC369" s="126" t="str">
        <f t="shared" si="415"/>
        <v>NOVILLAS VACIAS</v>
      </c>
      <c r="BD369" s="127">
        <f t="shared" si="439"/>
        <v>0</v>
      </c>
      <c r="BF369" s="113"/>
      <c r="BG369" s="151"/>
      <c r="BH369" s="151"/>
      <c r="BI369" s="151"/>
      <c r="BJ369" s="152"/>
      <c r="BL369" s="153"/>
      <c r="BM369" s="151"/>
      <c r="BN369" s="151"/>
      <c r="BO369" s="151"/>
      <c r="BP369" s="151"/>
      <c r="BQ369" s="154"/>
      <c r="BS369" s="110">
        <f t="shared" si="440"/>
        <v>0</v>
      </c>
      <c r="BT369" s="149"/>
      <c r="BU369" s="126" t="str">
        <f t="shared" si="416"/>
        <v>NOVILLAS VACIAS</v>
      </c>
      <c r="BV369" s="127">
        <f t="shared" si="442"/>
        <v>0</v>
      </c>
      <c r="BX369" s="119"/>
      <c r="BY369" s="156"/>
      <c r="BZ369" s="156"/>
      <c r="CA369" s="156"/>
      <c r="CB369" s="157"/>
      <c r="CD369" s="158"/>
      <c r="CE369" s="156"/>
      <c r="CF369" s="156"/>
      <c r="CG369" s="156"/>
      <c r="CH369" s="156"/>
      <c r="CI369" s="159"/>
      <c r="CK369" s="110">
        <f t="shared" si="441"/>
        <v>0</v>
      </c>
    </row>
    <row r="370" spans="1:89" x14ac:dyDescent="0.3">
      <c r="A370" s="126" t="str">
        <f t="shared" si="430"/>
        <v xml:space="preserve">NOVILLAS PREÑADAS </v>
      </c>
      <c r="B370" s="127">
        <f t="shared" si="431"/>
        <v>0</v>
      </c>
      <c r="D370" s="95"/>
      <c r="E370" s="129"/>
      <c r="F370" s="129"/>
      <c r="G370" s="129"/>
      <c r="H370" s="130"/>
      <c r="I370" s="131"/>
      <c r="J370" s="132"/>
      <c r="K370" s="129"/>
      <c r="L370" s="129"/>
      <c r="M370" s="129"/>
      <c r="N370" s="129"/>
      <c r="O370" s="133"/>
      <c r="Q370" s="134">
        <f t="shared" si="432"/>
        <v>0</v>
      </c>
      <c r="R370" s="134"/>
      <c r="S370" s="126" t="str">
        <f t="shared" si="433"/>
        <v xml:space="preserve">NOVILLAS PREÑADAS </v>
      </c>
      <c r="T370" s="135">
        <f t="shared" si="434"/>
        <v>5</v>
      </c>
      <c r="V370" s="95"/>
      <c r="W370" s="137"/>
      <c r="X370" s="137"/>
      <c r="Y370" s="137"/>
      <c r="Z370" s="138"/>
      <c r="AB370" s="139"/>
      <c r="AC370" s="137"/>
      <c r="AD370" s="137"/>
      <c r="AE370" s="137"/>
      <c r="AF370" s="137"/>
      <c r="AG370" s="140"/>
      <c r="AI370" s="213">
        <f t="shared" si="435"/>
        <v>5</v>
      </c>
      <c r="AJ370" s="213">
        <f>29-1</f>
        <v>28</v>
      </c>
      <c r="AK370" s="141">
        <f t="shared" si="436"/>
        <v>0</v>
      </c>
      <c r="AL370" s="142">
        <f t="shared" si="437"/>
        <v>0</v>
      </c>
      <c r="AN370" s="95"/>
      <c r="AO370" s="144"/>
      <c r="AP370" s="144"/>
      <c r="AQ370" s="144"/>
      <c r="AR370" s="145"/>
      <c r="AS370" s="146"/>
      <c r="AT370" s="147"/>
      <c r="AU370" s="144"/>
      <c r="AV370" s="144"/>
      <c r="AW370" s="144"/>
      <c r="AX370" s="144"/>
      <c r="AY370" s="148"/>
      <c r="BA370" s="110">
        <f t="shared" si="438"/>
        <v>0</v>
      </c>
      <c r="BB370" s="149"/>
      <c r="BC370" s="126" t="str">
        <f t="shared" si="415"/>
        <v xml:space="preserve">NOVILLAS PREÑADAS </v>
      </c>
      <c r="BD370" s="127">
        <f t="shared" si="439"/>
        <v>0</v>
      </c>
      <c r="BF370" s="113"/>
      <c r="BG370" s="151"/>
      <c r="BH370" s="151"/>
      <c r="BI370" s="151"/>
      <c r="BJ370" s="152"/>
      <c r="BL370" s="153"/>
      <c r="BM370" s="151"/>
      <c r="BN370" s="151"/>
      <c r="BO370" s="151"/>
      <c r="BP370" s="151"/>
      <c r="BQ370" s="154"/>
      <c r="BS370" s="110">
        <f t="shared" si="440"/>
        <v>0</v>
      </c>
      <c r="BT370" s="149"/>
      <c r="BU370" s="126" t="str">
        <f t="shared" si="416"/>
        <v xml:space="preserve">NOVILLAS PREÑADAS </v>
      </c>
      <c r="BV370" s="127">
        <f t="shared" si="442"/>
        <v>0</v>
      </c>
      <c r="BX370" s="119"/>
      <c r="BY370" s="156"/>
      <c r="BZ370" s="156"/>
      <c r="CA370" s="156"/>
      <c r="CB370" s="157"/>
      <c r="CD370" s="158"/>
      <c r="CE370" s="156"/>
      <c r="CF370" s="156"/>
      <c r="CG370" s="156"/>
      <c r="CH370" s="156"/>
      <c r="CI370" s="159"/>
      <c r="CK370" s="110">
        <f t="shared" si="441"/>
        <v>0</v>
      </c>
    </row>
    <row r="371" spans="1:89" x14ac:dyDescent="0.3">
      <c r="A371" s="126" t="str">
        <f t="shared" si="430"/>
        <v>TOROS</v>
      </c>
      <c r="B371" s="127">
        <f t="shared" si="431"/>
        <v>1</v>
      </c>
      <c r="D371" s="95"/>
      <c r="E371" s="129"/>
      <c r="F371" s="129"/>
      <c r="G371" s="129"/>
      <c r="H371" s="130"/>
      <c r="I371" s="131"/>
      <c r="J371" s="132"/>
      <c r="K371" s="129"/>
      <c r="L371" s="129"/>
      <c r="M371" s="129"/>
      <c r="N371" s="129"/>
      <c r="O371" s="133"/>
      <c r="Q371" s="134">
        <f t="shared" si="432"/>
        <v>1</v>
      </c>
      <c r="R371" s="134"/>
      <c r="S371" s="126" t="str">
        <f t="shared" si="433"/>
        <v>TOROS</v>
      </c>
      <c r="T371" s="135">
        <f t="shared" si="434"/>
        <v>16</v>
      </c>
      <c r="V371" s="95"/>
      <c r="W371" s="137"/>
      <c r="X371" s="137"/>
      <c r="Y371" s="137"/>
      <c r="Z371" s="138"/>
      <c r="AB371" s="139"/>
      <c r="AC371" s="137"/>
      <c r="AD371" s="137"/>
      <c r="AE371" s="137"/>
      <c r="AF371" s="137"/>
      <c r="AG371" s="140"/>
      <c r="AI371" s="134">
        <f t="shared" si="435"/>
        <v>16</v>
      </c>
      <c r="AJ371" s="134"/>
      <c r="AK371" s="141">
        <f t="shared" si="436"/>
        <v>0</v>
      </c>
      <c r="AL371" s="142">
        <f t="shared" si="437"/>
        <v>0</v>
      </c>
      <c r="AN371" s="95"/>
      <c r="AO371" s="144"/>
      <c r="AP371" s="144"/>
      <c r="AQ371" s="144"/>
      <c r="AR371" s="145"/>
      <c r="AS371" s="146"/>
      <c r="AT371" s="147"/>
      <c r="AU371" s="144"/>
      <c r="AV371" s="144"/>
      <c r="AW371" s="144"/>
      <c r="AX371" s="144"/>
      <c r="AY371" s="148"/>
      <c r="BA371" s="110">
        <f t="shared" si="438"/>
        <v>0</v>
      </c>
      <c r="BB371" s="149"/>
      <c r="BC371" s="126" t="str">
        <f t="shared" si="415"/>
        <v>TOROS</v>
      </c>
      <c r="BD371" s="127">
        <f t="shared" si="439"/>
        <v>0</v>
      </c>
      <c r="BF371" s="113"/>
      <c r="BG371" s="151"/>
      <c r="BH371" s="151"/>
      <c r="BI371" s="151"/>
      <c r="BJ371" s="152"/>
      <c r="BL371" s="153"/>
      <c r="BM371" s="151"/>
      <c r="BN371" s="151"/>
      <c r="BO371" s="151"/>
      <c r="BP371" s="151"/>
      <c r="BQ371" s="154"/>
      <c r="BS371" s="110">
        <f t="shared" si="440"/>
        <v>0</v>
      </c>
      <c r="BT371" s="149"/>
      <c r="BU371" s="126" t="str">
        <f t="shared" si="416"/>
        <v>TOROS</v>
      </c>
      <c r="BV371" s="127">
        <f t="shared" si="442"/>
        <v>2</v>
      </c>
      <c r="BX371" s="119"/>
      <c r="BY371" s="156"/>
      <c r="BZ371" s="156"/>
      <c r="CA371" s="156"/>
      <c r="CB371" s="157"/>
      <c r="CD371" s="158"/>
      <c r="CE371" s="156"/>
      <c r="CF371" s="156"/>
      <c r="CG371" s="156"/>
      <c r="CH371" s="156"/>
      <c r="CI371" s="159"/>
      <c r="CK371" s="110">
        <f t="shared" si="441"/>
        <v>2</v>
      </c>
    </row>
    <row r="372" spans="1:89" x14ac:dyDescent="0.3">
      <c r="A372" s="126">
        <f t="shared" si="430"/>
        <v>0</v>
      </c>
      <c r="B372" s="127">
        <f t="shared" si="431"/>
        <v>0</v>
      </c>
      <c r="D372" s="95"/>
      <c r="E372" s="129"/>
      <c r="F372" s="129"/>
      <c r="G372" s="129"/>
      <c r="H372" s="130"/>
      <c r="I372" s="131"/>
      <c r="J372" s="132"/>
      <c r="K372" s="129"/>
      <c r="L372" s="129"/>
      <c r="M372" s="129"/>
      <c r="N372" s="129"/>
      <c r="O372" s="133"/>
      <c r="Q372" s="134">
        <f t="shared" si="432"/>
        <v>0</v>
      </c>
      <c r="R372" s="134"/>
      <c r="S372" s="126">
        <f t="shared" si="433"/>
        <v>0</v>
      </c>
      <c r="T372" s="135">
        <f t="shared" si="434"/>
        <v>0</v>
      </c>
      <c r="V372" s="95"/>
      <c r="W372" s="137"/>
      <c r="X372" s="137"/>
      <c r="Y372" s="137"/>
      <c r="Z372" s="138"/>
      <c r="AB372" s="139"/>
      <c r="AC372" s="137"/>
      <c r="AD372" s="137"/>
      <c r="AE372" s="137"/>
      <c r="AF372" s="137"/>
      <c r="AG372" s="140"/>
      <c r="AI372" s="134">
        <f t="shared" si="435"/>
        <v>0</v>
      </c>
      <c r="AJ372" s="134"/>
      <c r="AK372" s="141">
        <f t="shared" si="436"/>
        <v>0</v>
      </c>
      <c r="AL372" s="142">
        <f t="shared" si="437"/>
        <v>0</v>
      </c>
      <c r="AN372" s="95"/>
      <c r="AO372" s="144"/>
      <c r="AP372" s="144"/>
      <c r="AQ372" s="144"/>
      <c r="AR372" s="145"/>
      <c r="AS372" s="146"/>
      <c r="AT372" s="147"/>
      <c r="AU372" s="144"/>
      <c r="AV372" s="144"/>
      <c r="AW372" s="144"/>
      <c r="AX372" s="144"/>
      <c r="AY372" s="148"/>
      <c r="BA372" s="110">
        <f t="shared" si="438"/>
        <v>0</v>
      </c>
      <c r="BB372" s="149"/>
      <c r="BC372" s="126">
        <f t="shared" si="415"/>
        <v>0</v>
      </c>
      <c r="BD372" s="127">
        <f t="shared" si="439"/>
        <v>0</v>
      </c>
      <c r="BF372" s="113"/>
      <c r="BG372" s="151"/>
      <c r="BH372" s="151"/>
      <c r="BI372" s="151"/>
      <c r="BJ372" s="152"/>
      <c r="BL372" s="153"/>
      <c r="BM372" s="151"/>
      <c r="BN372" s="151"/>
      <c r="BO372" s="151"/>
      <c r="BP372" s="151"/>
      <c r="BQ372" s="154"/>
      <c r="BS372" s="110">
        <f t="shared" si="440"/>
        <v>0</v>
      </c>
      <c r="BT372" s="149"/>
      <c r="BU372" s="126">
        <f t="shared" si="416"/>
        <v>0</v>
      </c>
      <c r="BV372" s="127">
        <f t="shared" si="442"/>
        <v>0</v>
      </c>
      <c r="BX372" s="119"/>
      <c r="BY372" s="156"/>
      <c r="BZ372" s="156"/>
      <c r="CA372" s="156"/>
      <c r="CB372" s="157"/>
      <c r="CD372" s="158"/>
      <c r="CE372" s="156"/>
      <c r="CF372" s="156"/>
      <c r="CG372" s="156"/>
      <c r="CH372" s="156"/>
      <c r="CI372" s="159"/>
      <c r="CK372" s="110">
        <f t="shared" si="441"/>
        <v>0</v>
      </c>
    </row>
    <row r="373" spans="1:89" s="125" customFormat="1" x14ac:dyDescent="0.3">
      <c r="A373" s="93" t="s">
        <v>37</v>
      </c>
      <c r="B373" s="127"/>
      <c r="C373"/>
      <c r="D373" s="95"/>
      <c r="E373" s="160"/>
      <c r="F373" s="160"/>
      <c r="G373" s="160"/>
      <c r="H373" s="161"/>
      <c r="I373" s="131"/>
      <c r="J373" s="175"/>
      <c r="K373" s="160"/>
      <c r="L373" s="160"/>
      <c r="M373" s="160"/>
      <c r="N373" s="160"/>
      <c r="O373" s="176"/>
      <c r="P373"/>
      <c r="Q373" s="134"/>
      <c r="R373" s="101"/>
      <c r="S373" s="93" t="s">
        <v>37</v>
      </c>
      <c r="T373" s="135"/>
      <c r="U373"/>
      <c r="V373" s="95"/>
      <c r="W373" s="165"/>
      <c r="X373" s="165"/>
      <c r="Y373" s="165"/>
      <c r="Z373" s="166"/>
      <c r="AA373"/>
      <c r="AB373" s="177"/>
      <c r="AC373" s="165"/>
      <c r="AD373" s="165"/>
      <c r="AE373" s="165"/>
      <c r="AF373" s="165"/>
      <c r="AG373" s="178"/>
      <c r="AH373"/>
      <c r="AI373" s="101"/>
      <c r="AJ373" s="101"/>
      <c r="AK373" s="102"/>
      <c r="AL373" s="142"/>
      <c r="AM373" s="26"/>
      <c r="AN373" s="95"/>
      <c r="AO373" s="170"/>
      <c r="AP373" s="170"/>
      <c r="AQ373" s="170"/>
      <c r="AR373" s="171"/>
      <c r="AS373" s="107"/>
      <c r="AT373" s="172"/>
      <c r="AU373" s="170"/>
      <c r="AV373" s="170"/>
      <c r="AW373" s="170"/>
      <c r="AX373" s="170"/>
      <c r="AY373" s="173"/>
      <c r="AZ373" s="107"/>
      <c r="BA373" s="174"/>
      <c r="BB373" s="111"/>
      <c r="BC373" s="93" t="str">
        <f>BC346</f>
        <v>GAN. CEBA</v>
      </c>
      <c r="BD373" s="127"/>
      <c r="BE373" s="26"/>
      <c r="BF373" s="113"/>
      <c r="BG373" s="114"/>
      <c r="BH373" s="114"/>
      <c r="BI373" s="114"/>
      <c r="BJ373" s="115"/>
      <c r="BK373" s="112"/>
      <c r="BL373" s="116"/>
      <c r="BM373" s="114"/>
      <c r="BN373" s="114"/>
      <c r="BO373" s="114"/>
      <c r="BP373" s="114"/>
      <c r="BQ373" s="117"/>
      <c r="BR373" s="26"/>
      <c r="BS373" s="118"/>
      <c r="BT373" s="111"/>
      <c r="BU373" s="93" t="str">
        <f>BU346</f>
        <v>GAN. CEBA</v>
      </c>
      <c r="BV373" s="127"/>
      <c r="BW373" s="26"/>
      <c r="BX373" s="119"/>
      <c r="BY373" s="120"/>
      <c r="BZ373" s="120"/>
      <c r="CA373" s="120"/>
      <c r="CB373" s="121"/>
      <c r="CC373" s="112"/>
      <c r="CD373" s="122"/>
      <c r="CE373" s="120"/>
      <c r="CF373" s="120"/>
      <c r="CG373" s="120"/>
      <c r="CH373" s="120"/>
      <c r="CI373" s="123"/>
      <c r="CJ373" s="26"/>
      <c r="CK373" s="124"/>
    </row>
    <row r="374" spans="1:89" x14ac:dyDescent="0.3">
      <c r="A374" s="126" t="str">
        <f>+A347</f>
        <v>NOVILLOS</v>
      </c>
      <c r="B374" s="127">
        <f>+Q347</f>
        <v>45</v>
      </c>
      <c r="D374" s="95"/>
      <c r="E374" s="129"/>
      <c r="F374" s="129"/>
      <c r="G374" s="129"/>
      <c r="H374" s="130"/>
      <c r="I374" s="131"/>
      <c r="J374" s="132"/>
      <c r="K374" s="129"/>
      <c r="L374" s="129"/>
      <c r="M374" s="129"/>
      <c r="N374" s="129"/>
      <c r="O374" s="133"/>
      <c r="Q374" s="134">
        <f>SUM(B374+D374+E374+F374+G374+H374-J374-K374-L374-M374-N374-O374)</f>
        <v>45</v>
      </c>
      <c r="R374" s="134"/>
      <c r="S374" s="126" t="str">
        <f>+S347</f>
        <v>NOVILLOS</v>
      </c>
      <c r="T374" s="135">
        <f>+AI347</f>
        <v>0</v>
      </c>
      <c r="V374" s="95"/>
      <c r="W374" s="137"/>
      <c r="X374" s="137"/>
      <c r="Y374" s="137"/>
      <c r="Z374" s="138"/>
      <c r="AB374" s="139"/>
      <c r="AC374" s="137"/>
      <c r="AD374" s="137"/>
      <c r="AE374" s="137"/>
      <c r="AF374" s="137"/>
      <c r="AG374" s="140"/>
      <c r="AI374" s="134">
        <f>SUM(T374+V374+W374+X374+Y374+Z374-AB374-AC374-AD374-AE374-AF374-AG374)</f>
        <v>0</v>
      </c>
      <c r="AJ374" s="134"/>
      <c r="AK374" s="179">
        <f>AK347</f>
        <v>0</v>
      </c>
      <c r="AL374" s="142">
        <f>+BA347</f>
        <v>0</v>
      </c>
      <c r="AN374" s="95"/>
      <c r="AO374" s="144"/>
      <c r="AP374" s="144"/>
      <c r="AQ374" s="144"/>
      <c r="AR374" s="145"/>
      <c r="AS374" s="146"/>
      <c r="AT374" s="147"/>
      <c r="AU374" s="144"/>
      <c r="AV374" s="144"/>
      <c r="AW374" s="144"/>
      <c r="AX374" s="144"/>
      <c r="AY374" s="148"/>
      <c r="BA374" s="110">
        <f>SUM(AL374+AN374+AO374+AP374+AQ374+AR374-AT374-AU374-AV374-AW374-AX374-AY374)</f>
        <v>0</v>
      </c>
      <c r="BB374" s="149"/>
      <c r="BC374" s="126" t="str">
        <f t="shared" si="415"/>
        <v>NOVILLOS</v>
      </c>
      <c r="BD374" s="127">
        <f>+BS347</f>
        <v>275</v>
      </c>
      <c r="BF374" s="113"/>
      <c r="BG374" s="151"/>
      <c r="BH374" s="151"/>
      <c r="BI374" s="151"/>
      <c r="BJ374" s="152"/>
      <c r="BL374" s="153"/>
      <c r="BM374" s="151"/>
      <c r="BN374" s="151"/>
      <c r="BO374" s="151"/>
      <c r="BP374" s="151"/>
      <c r="BQ374" s="154"/>
      <c r="BS374" s="110">
        <f>SUM(BD374+BF374+BG374+BH374+BI374+BJ374-BL374-BM374-BN374-BO374-BP374-BQ374)</f>
        <v>275</v>
      </c>
      <c r="BT374" s="149"/>
      <c r="BU374" s="126" t="str">
        <f t="shared" si="416"/>
        <v>NOVILLOS</v>
      </c>
      <c r="BV374" s="127">
        <f>+CK347</f>
        <v>176</v>
      </c>
      <c r="BX374" s="119"/>
      <c r="BY374" s="156"/>
      <c r="BZ374" s="156"/>
      <c r="CA374" s="156"/>
      <c r="CB374" s="157"/>
      <c r="CD374" s="158"/>
      <c r="CE374" s="156"/>
      <c r="CF374" s="156"/>
      <c r="CG374" s="156"/>
      <c r="CH374" s="156"/>
      <c r="CI374" s="159"/>
      <c r="CK374" s="110">
        <f>SUM(BV374+BX374+BY374+BZ374+CA374+CB374-CD374-CE374-CF374-CG374-CH374-CI374)</f>
        <v>176</v>
      </c>
    </row>
    <row r="375" spans="1:89" x14ac:dyDescent="0.3">
      <c r="A375" s="126" t="str">
        <f>+A348</f>
        <v>CALENTADORES</v>
      </c>
      <c r="B375" s="127">
        <f>+Q348</f>
        <v>0</v>
      </c>
      <c r="D375" s="95"/>
      <c r="E375" s="129"/>
      <c r="F375" s="129"/>
      <c r="G375" s="129"/>
      <c r="H375" s="130"/>
      <c r="I375" s="131"/>
      <c r="J375" s="132"/>
      <c r="K375" s="129"/>
      <c r="L375" s="129"/>
      <c r="M375" s="129"/>
      <c r="N375" s="129"/>
      <c r="O375" s="133"/>
      <c r="Q375" s="134">
        <f>SUM(B375+D375+E375+F375+G375+H375-J375-K375-L375-M375-N375-O375)</f>
        <v>0</v>
      </c>
      <c r="R375" s="134"/>
      <c r="S375" s="126" t="str">
        <f>+S348</f>
        <v>CALENTADORES</v>
      </c>
      <c r="T375" s="135">
        <f>+AI348</f>
        <v>0</v>
      </c>
      <c r="V375" s="95"/>
      <c r="W375" s="137"/>
      <c r="X375" s="137"/>
      <c r="Y375" s="137"/>
      <c r="Z375" s="138"/>
      <c r="AB375" s="139"/>
      <c r="AC375" s="137"/>
      <c r="AD375" s="137"/>
      <c r="AE375" s="137"/>
      <c r="AF375" s="137"/>
      <c r="AG375" s="140"/>
      <c r="AI375" s="134">
        <f>SUM(T375+V375+W375+X375+Y375+Z375-AB375-AC375-AD375-AE375-AF375-AG375)</f>
        <v>0</v>
      </c>
      <c r="AJ375" s="134"/>
      <c r="AK375" s="179">
        <f>AK348</f>
        <v>0</v>
      </c>
      <c r="AL375" s="142">
        <f>+BA348</f>
        <v>0</v>
      </c>
      <c r="AN375" s="95"/>
      <c r="AO375" s="144"/>
      <c r="AP375" s="144"/>
      <c r="AQ375" s="144"/>
      <c r="AR375" s="145"/>
      <c r="AS375" s="146"/>
      <c r="AT375" s="147"/>
      <c r="AU375" s="144"/>
      <c r="AV375" s="144"/>
      <c r="AW375" s="144"/>
      <c r="AX375" s="144"/>
      <c r="AY375" s="148"/>
      <c r="BA375" s="110">
        <f>SUM(AL375+AN375+AO375+AP375+AQ375+AR375-AT375-AU375-AV375-AW375-AX375-AY375)</f>
        <v>0</v>
      </c>
      <c r="BB375" s="149"/>
      <c r="BC375" s="126" t="str">
        <f t="shared" si="415"/>
        <v>CALENTADORES</v>
      </c>
      <c r="BD375" s="127">
        <f>+BS348</f>
        <v>0</v>
      </c>
      <c r="BF375" s="113"/>
      <c r="BG375" s="151"/>
      <c r="BH375" s="151"/>
      <c r="BI375" s="151"/>
      <c r="BJ375" s="152"/>
      <c r="BL375" s="153"/>
      <c r="BM375" s="151"/>
      <c r="BN375" s="151"/>
      <c r="BO375" s="151"/>
      <c r="BP375" s="151"/>
      <c r="BQ375" s="154"/>
      <c r="BS375" s="110">
        <f>SUM(BD375+BF375+BG375+BH375+BI375+BJ375-BL375-BM375-BN375-BO375-BP375-BQ375)</f>
        <v>0</v>
      </c>
      <c r="BT375" s="149"/>
      <c r="BU375" s="126" t="str">
        <f t="shared" si="416"/>
        <v>CALENTADORES</v>
      </c>
      <c r="BV375" s="127">
        <f>+CK348</f>
        <v>0</v>
      </c>
      <c r="BX375" s="119"/>
      <c r="BY375" s="156"/>
      <c r="BZ375" s="156"/>
      <c r="CA375" s="156"/>
      <c r="CB375" s="157"/>
      <c r="CD375" s="158"/>
      <c r="CE375" s="156"/>
      <c r="CF375" s="156"/>
      <c r="CG375" s="156"/>
      <c r="CH375" s="156"/>
      <c r="CI375" s="159"/>
      <c r="CK375" s="110">
        <f>SUM(BV375+BX375+BY375+BZ375+CA375+CB375-CD375-CE375-CF375-CG375-CH375-CI375)</f>
        <v>0</v>
      </c>
    </row>
    <row r="376" spans="1:89" x14ac:dyDescent="0.3">
      <c r="A376" s="126" t="str">
        <f>+A349</f>
        <v>VACAS CUCHILLO</v>
      </c>
      <c r="B376" s="127">
        <f>+Q349</f>
        <v>0</v>
      </c>
      <c r="D376" s="95"/>
      <c r="E376" s="129"/>
      <c r="F376" s="129"/>
      <c r="G376" s="129"/>
      <c r="H376" s="130"/>
      <c r="I376" s="131"/>
      <c r="J376" s="132"/>
      <c r="K376" s="129"/>
      <c r="L376" s="129"/>
      <c r="M376" s="129"/>
      <c r="N376" s="129"/>
      <c r="O376" s="133"/>
      <c r="Q376" s="134">
        <f>SUM(B376+D376+E376+F376+G376+H376-J376-K376-L376-M376-N376-O376)</f>
        <v>0</v>
      </c>
      <c r="R376" s="134"/>
      <c r="S376" s="126" t="str">
        <f>+S349</f>
        <v>VACAS CUCHILLO</v>
      </c>
      <c r="T376" s="135">
        <f>+AI349</f>
        <v>0</v>
      </c>
      <c r="V376" s="95"/>
      <c r="W376" s="137"/>
      <c r="X376" s="137"/>
      <c r="Y376" s="137"/>
      <c r="Z376" s="138"/>
      <c r="AB376" s="139"/>
      <c r="AC376" s="137"/>
      <c r="AD376" s="137"/>
      <c r="AE376" s="137"/>
      <c r="AF376" s="137"/>
      <c r="AG376" s="140"/>
      <c r="AI376" s="134">
        <f>SUM(T376+V376+W376+X376+Y376+Z376-AB376-AC376-AD376-AE376-AF376-AG376)</f>
        <v>0</v>
      </c>
      <c r="AJ376" s="134"/>
      <c r="AK376" s="179">
        <f>AK349</f>
        <v>0</v>
      </c>
      <c r="AL376" s="142">
        <f>+BA349</f>
        <v>0</v>
      </c>
      <c r="AN376" s="95"/>
      <c r="AO376" s="144"/>
      <c r="AP376" s="144"/>
      <c r="AQ376" s="144"/>
      <c r="AR376" s="145"/>
      <c r="AS376" s="146"/>
      <c r="AT376" s="147"/>
      <c r="AU376" s="144"/>
      <c r="AV376" s="144"/>
      <c r="AW376" s="144"/>
      <c r="AX376" s="144"/>
      <c r="AY376" s="148"/>
      <c r="BA376" s="110">
        <f>SUM(AL376+AN376+AO376+AP376+AQ376+AR376-AT376-AU376-AV376-AW376-AX376-AY376)</f>
        <v>0</v>
      </c>
      <c r="BB376" s="149"/>
      <c r="BC376" s="126" t="str">
        <f t="shared" si="415"/>
        <v>VACAS CUCHILLO</v>
      </c>
      <c r="BD376" s="127">
        <f>+BS349</f>
        <v>0</v>
      </c>
      <c r="BF376" s="113"/>
      <c r="BG376" s="151"/>
      <c r="BH376" s="151"/>
      <c r="BI376" s="151"/>
      <c r="BJ376" s="152"/>
      <c r="BL376" s="153"/>
      <c r="BM376" s="151"/>
      <c r="BN376" s="151"/>
      <c r="BO376" s="151"/>
      <c r="BP376" s="151"/>
      <c r="BQ376" s="154"/>
      <c r="BS376" s="110">
        <f>SUM(BD376+BF376+BG376+BH376+BI376+BJ376-BL376-BM376-BN376-BO376-BP376-BQ376)</f>
        <v>0</v>
      </c>
      <c r="BT376" s="149"/>
      <c r="BU376" s="126" t="str">
        <f t="shared" si="416"/>
        <v>VACAS CUCHILLO</v>
      </c>
      <c r="BV376" s="127">
        <f>+CK349</f>
        <v>0</v>
      </c>
      <c r="BX376" s="119"/>
      <c r="BY376" s="156"/>
      <c r="BZ376" s="156"/>
      <c r="CA376" s="156"/>
      <c r="CB376" s="157"/>
      <c r="CD376" s="158"/>
      <c r="CE376" s="156"/>
      <c r="CF376" s="156"/>
      <c r="CG376" s="156"/>
      <c r="CH376" s="156"/>
      <c r="CI376" s="159"/>
      <c r="CK376" s="110">
        <f>SUM(BV376+BX376+BY376+BZ376+CA376+CB376-CD376-CE376-CF376-CG376-CH376-CI376)</f>
        <v>0</v>
      </c>
    </row>
    <row r="377" spans="1:89" ht="15" thickBot="1" x14ac:dyDescent="0.35">
      <c r="A377" s="126" t="str">
        <f>+A350</f>
        <v>NOVILLAS CUCHILLOS</v>
      </c>
      <c r="B377" s="127">
        <f>+Q350</f>
        <v>0</v>
      </c>
      <c r="D377" s="95"/>
      <c r="E377" s="180"/>
      <c r="F377" s="180"/>
      <c r="G377" s="180"/>
      <c r="H377" s="181"/>
      <c r="I377" s="131"/>
      <c r="J377" s="182"/>
      <c r="K377" s="183"/>
      <c r="L377" s="183"/>
      <c r="M377" s="183"/>
      <c r="N377" s="183"/>
      <c r="O377" s="184"/>
      <c r="Q377" s="134">
        <f>SUM(B377+D377+E377+F377+G377+H377-J377-K377-L377-M377-N377-O377)</f>
        <v>0</v>
      </c>
      <c r="R377" s="134"/>
      <c r="S377" s="126" t="str">
        <f>+S350</f>
        <v>NOVILLAS CUCHILLOS</v>
      </c>
      <c r="T377" s="135">
        <f>+AI350</f>
        <v>0</v>
      </c>
      <c r="V377" s="95"/>
      <c r="W377" s="185"/>
      <c r="X377" s="185"/>
      <c r="Y377" s="185"/>
      <c r="Z377" s="186"/>
      <c r="AB377" s="187"/>
      <c r="AC377" s="188"/>
      <c r="AD377" s="188"/>
      <c r="AE377" s="188"/>
      <c r="AF377" s="188"/>
      <c r="AG377" s="189"/>
      <c r="AI377" s="134">
        <f>SUM(T377+V377+W377+X377+Y377+Z377-AB377-AC377-AD377-AE377-AF377-AG377)</f>
        <v>0</v>
      </c>
      <c r="AJ377" s="134"/>
      <c r="AK377" s="179">
        <f>AK350</f>
        <v>0</v>
      </c>
      <c r="AL377" s="142">
        <f>+BA350</f>
        <v>0</v>
      </c>
      <c r="AN377" s="95"/>
      <c r="AO377" s="190"/>
      <c r="AP377" s="190"/>
      <c r="AQ377" s="190"/>
      <c r="AR377" s="191"/>
      <c r="AS377" s="146"/>
      <c r="AT377" s="192"/>
      <c r="AU377" s="193"/>
      <c r="AV377" s="193"/>
      <c r="AW377" s="193"/>
      <c r="AX377" s="193"/>
      <c r="AY377" s="194"/>
      <c r="BA377" s="110">
        <f>SUM(AL377+AN377+AO377+AP377+AQ377+AR377-AT377-AU377-AV377-AW377-AX377-AY377)</f>
        <v>0</v>
      </c>
      <c r="BB377" s="149"/>
      <c r="BC377" s="126" t="str">
        <f t="shared" si="415"/>
        <v>NOVILLAS CUCHILLOS</v>
      </c>
      <c r="BD377" s="127">
        <f>+BS350</f>
        <v>0</v>
      </c>
      <c r="BF377" s="113"/>
      <c r="BG377" s="151"/>
      <c r="BH377" s="151"/>
      <c r="BI377" s="151"/>
      <c r="BJ377" s="152"/>
      <c r="BL377" s="153"/>
      <c r="BM377" s="151"/>
      <c r="BN377" s="151"/>
      <c r="BO377" s="151"/>
      <c r="BP377" s="151"/>
      <c r="BQ377" s="154"/>
      <c r="BS377" s="110">
        <f>SUM(BD377+BF377+BG377+BH377+BI377+BJ377-BL377-BM377-BN377-BO377-BP377-BQ377)</f>
        <v>0</v>
      </c>
      <c r="BT377" s="149"/>
      <c r="BU377" s="126" t="str">
        <f t="shared" si="416"/>
        <v>NOVILLAS CUCHILLOS</v>
      </c>
      <c r="BV377" s="127">
        <f>+CK350</f>
        <v>0</v>
      </c>
      <c r="BX377" s="119"/>
      <c r="BY377" s="156"/>
      <c r="BZ377" s="156"/>
      <c r="CA377" s="156"/>
      <c r="CB377" s="157"/>
      <c r="CD377" s="158"/>
      <c r="CE377" s="156"/>
      <c r="CF377" s="156"/>
      <c r="CG377" s="156"/>
      <c r="CH377" s="156"/>
      <c r="CI377" s="159"/>
      <c r="CK377" s="110">
        <f>SUM(BV377+BX377+BY377+BZ377+CA377+CB377-CD377-CE377-CF377-CG377-CH377-CI377)</f>
        <v>0</v>
      </c>
    </row>
    <row r="378" spans="1:89" ht="13.5" customHeight="1" x14ac:dyDescent="0.3">
      <c r="A378" s="195" t="s">
        <v>42</v>
      </c>
      <c r="B378" s="196">
        <f>SUM(B359:B377)</f>
        <v>382</v>
      </c>
      <c r="D378" s="197">
        <f>+D359+D360+D361+D362+D363+D364+D366+D367+D368+D369+D370+D371+D372+D374+D375+D376+D377</f>
        <v>0</v>
      </c>
      <c r="E378" s="197">
        <f>+E359+E360+E361+E362+E363+E364+E366+E367+E368+E369+E370+E371+E372+E374+E375+E376+E377</f>
        <v>0</v>
      </c>
      <c r="F378" s="197">
        <f>+F359+F360+F361+F362+F363+F364+F366+F367+F368+F369+F370+F371+F372+F374+F375+F376+F377</f>
        <v>0</v>
      </c>
      <c r="G378" s="197">
        <f>+G359+G360+G361+G362+G363+G364+G366+G367+G368+G369+G370+G371+G372+G374+G375+G376+G377</f>
        <v>0</v>
      </c>
      <c r="H378" s="197">
        <f>+H359+H360+H361+H362+H363+H364+H366+H367+H368+H369+H370+H371+H372+H374+H375+H376+H377</f>
        <v>0</v>
      </c>
      <c r="J378" s="198">
        <f t="shared" ref="J378:O378" si="443">+J359+J360+J361+J362+J363+J364+J366+J367+J368+J369+J370+J371+J372+J374+J375+J376+J377</f>
        <v>0</v>
      </c>
      <c r="K378" s="198">
        <f t="shared" si="443"/>
        <v>1</v>
      </c>
      <c r="L378" s="198">
        <f t="shared" si="443"/>
        <v>0</v>
      </c>
      <c r="M378" s="198">
        <f t="shared" si="443"/>
        <v>0</v>
      </c>
      <c r="N378" s="198">
        <f t="shared" si="443"/>
        <v>0</v>
      </c>
      <c r="O378" s="198">
        <f t="shared" si="443"/>
        <v>0</v>
      </c>
      <c r="Q378" s="134">
        <f>+SUM(B378:H378)-SUM(J378:O378)</f>
        <v>381</v>
      </c>
      <c r="R378" s="134">
        <f>SUM(R359:R377)</f>
        <v>0</v>
      </c>
      <c r="S378" s="195" t="s">
        <v>42</v>
      </c>
      <c r="T378" s="196">
        <f>SUM(T359:T377)</f>
        <v>324</v>
      </c>
      <c r="V378" s="199">
        <f>+V359+V360+V361+V362+V363+V364+V366+V367+V368+V369+V370+V371+V372+V374+V375+V376+V377</f>
        <v>2</v>
      </c>
      <c r="W378" s="199">
        <f>+W359+W360+W361+W362+W363+W364+W366+W367+W368+W369+W370+W371+W372+W374+W375+W376+W377</f>
        <v>0</v>
      </c>
      <c r="X378" s="199">
        <f>+X359+X360+X361+X362+X363+X364+X366+X367+X368+X369+X370+X371+X372+X374+X375+X376+X377</f>
        <v>0</v>
      </c>
      <c r="Y378" s="199">
        <f>+Y359+Y360+Y361+Y362+Y363+Y364+Y366+Y367+Y368+Y369+Y370+Y371+Y372+Y374+Y375+Y376+Y377</f>
        <v>0</v>
      </c>
      <c r="Z378" s="199">
        <f>+Z359+Z360+Z361+Z362+Z363+Z364+Z366+Z367+Z368+Z369+Z370+Z371+Z372+Z374+Z375+Z376+Z377</f>
        <v>2</v>
      </c>
      <c r="AB378" s="200">
        <f t="shared" ref="AB378:AG378" si="444">+AB359+AB360+AB361+AB362+AB363+AB364+AB366+AB367+AB368+AB369+AB370+AB371+AB372+AB374+AB375+AB376+AB377</f>
        <v>0</v>
      </c>
      <c r="AC378" s="200">
        <f t="shared" si="444"/>
        <v>0</v>
      </c>
      <c r="AD378" s="200">
        <f t="shared" si="444"/>
        <v>0</v>
      </c>
      <c r="AE378" s="200">
        <f t="shared" si="444"/>
        <v>0</v>
      </c>
      <c r="AF378" s="200">
        <f t="shared" si="444"/>
        <v>0</v>
      </c>
      <c r="AG378" s="200">
        <f t="shared" si="444"/>
        <v>2</v>
      </c>
      <c r="AI378" s="134">
        <f>+SUM(T378:Z378)-SUM(AB378:AG378)</f>
        <v>326</v>
      </c>
      <c r="AJ378" s="134">
        <f>SUM(AJ359:AJ377)</f>
        <v>291</v>
      </c>
      <c r="AK378" s="62" t="s">
        <v>42</v>
      </c>
      <c r="AL378" s="201">
        <f>SUM(AL359:AL377)</f>
        <v>28</v>
      </c>
      <c r="AN378" s="201">
        <f>+AN359+AN360+AN361+AN362+AN363+AN364+AN366+AN367+AN368+AN369+AN370+AN371+AN372+AN374+AN375+AN376+AN377</f>
        <v>0</v>
      </c>
      <c r="AO378" s="201">
        <f>+AO359+AO360+AO361+AO362+AO363+AO364+AO366+AO367+AO368+AO369+AO370+AO371+AO372+AO374+AO375+AO376+AO377</f>
        <v>0</v>
      </c>
      <c r="AP378" s="201">
        <f>+AP359+AP360+AP361+AP362+AP363+AP364+AP366+AP367+AP368+AP369+AP370+AP371+AP372+AP374+AP375+AP376+AP377</f>
        <v>0</v>
      </c>
      <c r="AQ378" s="201">
        <f>+AQ359+AQ360+AQ361+AQ362+AQ363+AQ364+AQ366+AQ367+AQ368+AQ369+AQ370+AQ371+AQ372+AQ374+AQ375+AQ376+AQ377</f>
        <v>0</v>
      </c>
      <c r="AR378" s="201">
        <f>+AR359+AR360+AR361+AR362+AR363+AR364+AR366+AR367+AR368+AR369+AR370+AR371+AR372+AR374+AR375+AR376+AR377</f>
        <v>0</v>
      </c>
      <c r="AT378" s="201">
        <f t="shared" ref="AT378:AY378" si="445">+AT359+AT360+AT361+AT362+AT363+AT364+AT366+AT367+AT368+AT369+AT370+AT371+AT372+AT374+AT375+AT376+AT377</f>
        <v>0</v>
      </c>
      <c r="AU378" s="201">
        <f t="shared" si="445"/>
        <v>0</v>
      </c>
      <c r="AV378" s="201">
        <f t="shared" si="445"/>
        <v>0</v>
      </c>
      <c r="AW378" s="201">
        <f t="shared" si="445"/>
        <v>0</v>
      </c>
      <c r="AX378" s="201">
        <f t="shared" si="445"/>
        <v>0</v>
      </c>
      <c r="AY378" s="201">
        <f t="shared" si="445"/>
        <v>0</v>
      </c>
      <c r="BA378" s="110">
        <f>+SUM(AL378:AR378)-SUM(AT378:AY378)</f>
        <v>28</v>
      </c>
      <c r="BB378" s="149"/>
      <c r="BC378" s="62" t="s">
        <v>42</v>
      </c>
      <c r="BD378" s="201">
        <f>SUM(BD359:BD377)</f>
        <v>275</v>
      </c>
      <c r="BF378" s="201">
        <f>+BF359+BF360+BF361+BF362+BF363+BF364+BF366+BF367+BF368+BF369+BF370+BF371+BF372+BF374+BF375+BF376+BF377</f>
        <v>0</v>
      </c>
      <c r="BG378" s="201">
        <f>+BG359+BG360+BG361+BG362+BG363+BG364+BG366+BG367+BG368+BG369+BG370+BG371+BG372+BG374+BG375+BG376+BG377</f>
        <v>0</v>
      </c>
      <c r="BH378" s="201">
        <f>+BH359+BH360+BH361+BH362+BH363+BH364+BH366+BH367+BH368+BH369+BH370+BH371+BH372+BH374+BH375+BH376+BH377</f>
        <v>0</v>
      </c>
      <c r="BI378" s="201">
        <f>+BI359+BI360+BI361+BI362+BI363+BI364+BI366+BI367+BI368+BI369+BI370+BI371+BI372+BI374+BI375+BI376+BI377</f>
        <v>0</v>
      </c>
      <c r="BJ378" s="201">
        <f>+BJ359+BJ360+BJ361+BJ362+BJ363+BJ364+BJ366+BJ367+BJ368+BJ369+BJ370+BJ371+BJ372+BJ374+BJ375+BJ376+BJ377</f>
        <v>0</v>
      </c>
      <c r="BL378" s="201">
        <f t="shared" ref="BL378:BQ378" si="446">+BL359+BL360+BL361+BL362+BL363+BL364+BL366+BL367+BL368+BL369+BL370+BL371+BL372+BL374+BL375+BL376+BL377</f>
        <v>0</v>
      </c>
      <c r="BM378" s="201">
        <f t="shared" si="446"/>
        <v>0</v>
      </c>
      <c r="BN378" s="201">
        <f t="shared" si="446"/>
        <v>0</v>
      </c>
      <c r="BO378" s="201">
        <f t="shared" si="446"/>
        <v>0</v>
      </c>
      <c r="BP378" s="201">
        <f t="shared" si="446"/>
        <v>0</v>
      </c>
      <c r="BQ378" s="201">
        <f t="shared" si="446"/>
        <v>0</v>
      </c>
      <c r="BS378" s="110">
        <f>+SUM(BD378:BJ378)-SUM(BL378:BQ378)</f>
        <v>275</v>
      </c>
      <c r="BT378" s="149"/>
      <c r="BU378" s="62" t="s">
        <v>42</v>
      </c>
      <c r="BV378" s="201">
        <f>SUM(BV359:BV377)</f>
        <v>178</v>
      </c>
      <c r="BX378" s="201">
        <f>+BX359+BX360+BX361+BX362+BX363+BX364+BX366+BX367+BX368+BX369+BX370+BX371+BX372+BX374+BX375+BX376+BX377</f>
        <v>0</v>
      </c>
      <c r="BY378" s="201">
        <f>+BY359+BY360+BY361+BY362+BY363+BY364+BY366+BY367+BY368+BY369+BY370+BY371+BY372+BY374+BY375+BY376+BY377</f>
        <v>0</v>
      </c>
      <c r="BZ378" s="201">
        <f>+BZ359+BZ360+BZ361+BZ362+BZ363+BZ364+BZ366+BZ367+BZ368+BZ369+BZ370+BZ371+BZ372+BZ374+BZ375+BZ376+BZ377</f>
        <v>0</v>
      </c>
      <c r="CA378" s="201">
        <f>+CA359+CA360+CA361+CA362+CA363+CA364+CA366+CA367+CA368+CA369+CA370+CA371+CA372+CA374+CA375+CA376+CA377</f>
        <v>0</v>
      </c>
      <c r="CB378" s="201">
        <f>+CB359+CB360+CB361+CB362+CB363+CB364+CB366+CB367+CB368+CB369+CB370+CB371+CB372+CB374+CB375+CB376+CB377</f>
        <v>0</v>
      </c>
      <c r="CD378" s="201">
        <f t="shared" ref="CD378:CI378" si="447">+CD359+CD360+CD361+CD362+CD363+CD364+CD366+CD367+CD368+CD369+CD370+CD371+CD372+CD374+CD375+CD376+CD377</f>
        <v>0</v>
      </c>
      <c r="CE378" s="201">
        <f t="shared" si="447"/>
        <v>0</v>
      </c>
      <c r="CF378" s="201">
        <f t="shared" si="447"/>
        <v>0</v>
      </c>
      <c r="CG378" s="201">
        <f t="shared" si="447"/>
        <v>0</v>
      </c>
      <c r="CH378" s="201">
        <f t="shared" si="447"/>
        <v>0</v>
      </c>
      <c r="CI378" s="201">
        <f t="shared" si="447"/>
        <v>0</v>
      </c>
      <c r="CK378" s="110">
        <f>+SUM(BV378:CB378)-SUM(CD378:CI378)</f>
        <v>178</v>
      </c>
    </row>
    <row r="379" spans="1:89" s="13" customFormat="1" x14ac:dyDescent="0.3">
      <c r="A379" s="12"/>
      <c r="Q379" s="14">
        <f>+Q378+BS378+CK378</f>
        <v>834</v>
      </c>
      <c r="R379" s="214">
        <f>+R378-Q379</f>
        <v>-834</v>
      </c>
      <c r="S379" s="12"/>
      <c r="AI379" s="14">
        <f>+AJ378-340</f>
        <v>-49</v>
      </c>
      <c r="AJ379" s="214">
        <f>+AJ378-AI378</f>
        <v>-35</v>
      </c>
      <c r="AK379" s="15"/>
      <c r="AL379" s="16"/>
      <c r="AM379" s="16"/>
      <c r="AN379" s="16"/>
      <c r="AO379" s="16"/>
      <c r="AP379" s="16"/>
      <c r="AQ379" s="16"/>
      <c r="AR379" s="16"/>
      <c r="AS379" s="16"/>
      <c r="AT379" s="16"/>
      <c r="AU379" s="16"/>
      <c r="AV379" s="16"/>
      <c r="AW379" s="16"/>
      <c r="AX379" s="16"/>
      <c r="AY379" s="16"/>
      <c r="AZ379" s="16"/>
      <c r="BA379" s="17">
        <f>BB378-BA378</f>
        <v>-28</v>
      </c>
      <c r="BB379" s="14"/>
      <c r="BC379" s="15"/>
      <c r="BD379" s="16"/>
      <c r="BE379" s="16"/>
      <c r="BF379" s="16"/>
      <c r="BG379" s="16"/>
      <c r="BH379" s="16"/>
      <c r="BI379" s="16"/>
      <c r="BJ379" s="16"/>
      <c r="BK379" s="16"/>
      <c r="BL379" s="16"/>
      <c r="BM379" s="16"/>
      <c r="BN379" s="16"/>
      <c r="BO379" s="16"/>
      <c r="BP379" s="16"/>
      <c r="BQ379" s="16"/>
      <c r="BR379" s="16"/>
      <c r="BS379" s="17">
        <f>BT378-BS378</f>
        <v>-275</v>
      </c>
      <c r="BT379" s="14"/>
      <c r="BU379" s="15"/>
      <c r="BV379" s="16"/>
      <c r="BW379" s="16"/>
      <c r="BX379" s="16"/>
      <c r="BY379" s="16"/>
      <c r="BZ379" s="16"/>
      <c r="CA379" s="16"/>
      <c r="CB379" s="16"/>
      <c r="CC379" s="16"/>
      <c r="CD379" s="16"/>
      <c r="CE379" s="16"/>
      <c r="CF379" s="16"/>
      <c r="CG379" s="16"/>
      <c r="CH379" s="16"/>
      <c r="CI379" s="16"/>
      <c r="CJ379" s="16"/>
      <c r="CK379" s="17">
        <f>CL378-CK378</f>
        <v>-178</v>
      </c>
    </row>
    <row r="380" spans="1:89" s="203" customFormat="1" ht="15.6" x14ac:dyDescent="0.3">
      <c r="A380" s="202" t="str">
        <f>+A353</f>
        <v>finca 1</v>
      </c>
      <c r="S380" s="202" t="str">
        <f>+S353</f>
        <v>finca 2</v>
      </c>
      <c r="AK380" s="204" t="str">
        <f>+AK353</f>
        <v>bestias</v>
      </c>
      <c r="AL380" s="26"/>
      <c r="AM380" s="26"/>
      <c r="AN380" s="26"/>
      <c r="AO380" s="26"/>
      <c r="AP380" s="26"/>
      <c r="AQ380" s="26"/>
      <c r="AR380" s="26"/>
      <c r="AS380" s="26"/>
      <c r="AT380" s="26"/>
      <c r="AU380" s="26"/>
      <c r="AV380" s="26"/>
      <c r="AW380" s="26"/>
      <c r="AX380" s="26"/>
      <c r="AY380" s="26"/>
      <c r="AZ380" s="26"/>
      <c r="BA380" s="26"/>
      <c r="BC380" s="204" t="str">
        <f>+BC353</f>
        <v>finca 3</v>
      </c>
      <c r="BD380" s="26"/>
      <c r="BE380" s="26"/>
      <c r="BF380" s="26"/>
      <c r="BG380" s="26"/>
      <c r="BH380" s="26"/>
      <c r="BI380" s="26"/>
      <c r="BJ380" s="26"/>
      <c r="BK380" s="26"/>
      <c r="BL380" s="26"/>
      <c r="BM380" s="26"/>
      <c r="BN380" s="26"/>
      <c r="BO380" s="26"/>
      <c r="BP380" s="26"/>
      <c r="BQ380" s="26"/>
      <c r="BR380" s="26"/>
      <c r="BS380" s="26"/>
      <c r="BU380" s="204" t="str">
        <f>+BU353</f>
        <v>finca 4</v>
      </c>
      <c r="BV380" s="26"/>
      <c r="BW380" s="26"/>
      <c r="BX380" s="26"/>
      <c r="BY380" s="26"/>
      <c r="BZ380" s="26"/>
      <c r="CA380" s="26"/>
      <c r="CB380" s="26"/>
      <c r="CC380" s="26"/>
      <c r="CD380" s="26"/>
      <c r="CE380" s="26"/>
      <c r="CF380" s="26"/>
      <c r="CG380" s="26"/>
      <c r="CH380" s="26"/>
      <c r="CI380" s="26"/>
      <c r="CJ380" s="26"/>
      <c r="CK380" s="26"/>
    </row>
    <row r="381" spans="1:89" s="206" customFormat="1" ht="18" thickBot="1" x14ac:dyDescent="0.35">
      <c r="A381" s="18">
        <f>+A354+1</f>
        <v>43480</v>
      </c>
      <c r="B381" s="205"/>
      <c r="C381" s="205"/>
      <c r="D381" s="205"/>
      <c r="S381" s="207">
        <f>+S355+1</f>
        <v>43480</v>
      </c>
      <c r="T381" s="205"/>
      <c r="U381" s="205"/>
      <c r="V381" s="205"/>
      <c r="AK381" s="208">
        <f>+AK355+1</f>
        <v>43480</v>
      </c>
      <c r="AL381" s="209"/>
      <c r="AM381" s="209"/>
      <c r="AN381" s="209"/>
      <c r="AO381" s="210"/>
      <c r="AP381" s="210"/>
      <c r="AQ381" s="210"/>
      <c r="AR381" s="210"/>
      <c r="AS381" s="210"/>
      <c r="AT381" s="210"/>
      <c r="AU381" s="210"/>
      <c r="AV381" s="210"/>
      <c r="AW381" s="210"/>
      <c r="AX381" s="210"/>
      <c r="AY381" s="210"/>
      <c r="AZ381" s="210"/>
      <c r="BA381" s="210"/>
      <c r="BC381" s="208">
        <f>+BC355+1</f>
        <v>43480</v>
      </c>
      <c r="BD381" s="209"/>
      <c r="BE381" s="209"/>
      <c r="BF381" s="209"/>
      <c r="BG381" s="210"/>
      <c r="BH381" s="210"/>
      <c r="BI381" s="210"/>
      <c r="BJ381" s="210"/>
      <c r="BK381" s="210"/>
      <c r="BL381" s="210"/>
      <c r="BM381" s="210"/>
      <c r="BN381" s="210"/>
      <c r="BO381" s="210"/>
      <c r="BP381" s="210"/>
      <c r="BQ381" s="210"/>
      <c r="BR381" s="210"/>
      <c r="BS381" s="210"/>
      <c r="BU381" s="208">
        <f>+BU355+1</f>
        <v>43480</v>
      </c>
      <c r="BV381" s="209"/>
      <c r="BW381" s="209"/>
      <c r="BX381" s="209"/>
      <c r="BY381" s="210"/>
      <c r="BZ381" s="210"/>
      <c r="CA381" s="210"/>
      <c r="CB381" s="210"/>
      <c r="CC381" s="210"/>
      <c r="CD381" s="210"/>
      <c r="CE381" s="210"/>
      <c r="CF381" s="210"/>
      <c r="CG381" s="210"/>
      <c r="CH381" s="210"/>
      <c r="CI381" s="210"/>
      <c r="CJ381" s="210"/>
      <c r="CK381" s="210"/>
    </row>
    <row r="382" spans="1:89" ht="18" thickBot="1" x14ac:dyDescent="0.35">
      <c r="A382" s="27">
        <f>+A381</f>
        <v>43480</v>
      </c>
      <c r="D382" s="28" t="s">
        <v>5</v>
      </c>
      <c r="E382" s="29"/>
      <c r="F382" s="29"/>
      <c r="G382" s="29"/>
      <c r="H382" s="30"/>
      <c r="I382" s="21"/>
      <c r="J382" s="31" t="s">
        <v>6</v>
      </c>
      <c r="K382" s="32"/>
      <c r="L382" s="32"/>
      <c r="M382" s="32"/>
      <c r="N382" s="32"/>
      <c r="O382" s="33"/>
      <c r="S382" s="27">
        <f>+S381</f>
        <v>43480</v>
      </c>
      <c r="V382" s="34" t="s">
        <v>5</v>
      </c>
      <c r="W382" s="35"/>
      <c r="X382" s="35"/>
      <c r="Y382" s="35"/>
      <c r="Z382" s="36"/>
      <c r="AA382" s="23"/>
      <c r="AB382" s="37" t="s">
        <v>6</v>
      </c>
      <c r="AC382" s="38"/>
      <c r="AD382" s="38"/>
      <c r="AE382" s="38"/>
      <c r="AF382" s="38"/>
      <c r="AG382" s="39"/>
      <c r="AK382" s="40">
        <f>+AK381</f>
        <v>43480</v>
      </c>
      <c r="AN382" s="41" t="s">
        <v>5</v>
      </c>
      <c r="AO382" s="42"/>
      <c r="AP382" s="42"/>
      <c r="AQ382" s="42"/>
      <c r="AR382" s="43"/>
      <c r="AT382" s="44" t="s">
        <v>6</v>
      </c>
      <c r="AU382" s="45"/>
      <c r="AV382" s="45"/>
      <c r="AW382" s="45"/>
      <c r="AX382" s="45"/>
      <c r="AY382" s="46"/>
      <c r="BC382" s="40">
        <f>+BC381</f>
        <v>43480</v>
      </c>
      <c r="BF382" s="41" t="s">
        <v>5</v>
      </c>
      <c r="BG382" s="42"/>
      <c r="BH382" s="42"/>
      <c r="BI382" s="42"/>
      <c r="BJ382" s="43"/>
      <c r="BL382" s="44" t="s">
        <v>6</v>
      </c>
      <c r="BM382" s="45"/>
      <c r="BN382" s="45"/>
      <c r="BO382" s="45"/>
      <c r="BP382" s="45"/>
      <c r="BQ382" s="46"/>
      <c r="BU382" s="40">
        <f>+BU381</f>
        <v>43480</v>
      </c>
      <c r="BX382" s="41" t="s">
        <v>5</v>
      </c>
      <c r="BY382" s="42"/>
      <c r="BZ382" s="42"/>
      <c r="CA382" s="42"/>
      <c r="CB382" s="43"/>
      <c r="CD382" s="44" t="s">
        <v>6</v>
      </c>
      <c r="CE382" s="45"/>
      <c r="CF382" s="45"/>
      <c r="CG382" s="45"/>
      <c r="CH382" s="45"/>
      <c r="CI382" s="46"/>
    </row>
    <row r="383" spans="1:89" ht="12.75" customHeight="1" x14ac:dyDescent="0.3">
      <c r="A383" s="47" t="s">
        <v>7</v>
      </c>
      <c r="B383" s="48" t="s">
        <v>8</v>
      </c>
      <c r="D383" s="49" t="s">
        <v>9</v>
      </c>
      <c r="E383" s="50" t="s">
        <v>10</v>
      </c>
      <c r="F383" s="50" t="s">
        <v>11</v>
      </c>
      <c r="G383" s="50" t="s">
        <v>12</v>
      </c>
      <c r="H383" s="51" t="s">
        <v>13</v>
      </c>
      <c r="I383" s="21"/>
      <c r="J383" s="52" t="s">
        <v>14</v>
      </c>
      <c r="K383" s="53" t="s">
        <v>15</v>
      </c>
      <c r="L383" s="53" t="s">
        <v>16</v>
      </c>
      <c r="M383" s="53" t="s">
        <v>10</v>
      </c>
      <c r="N383" s="53" t="s">
        <v>12</v>
      </c>
      <c r="O383" s="54" t="s">
        <v>13</v>
      </c>
      <c r="Q383" s="55" t="s">
        <v>17</v>
      </c>
      <c r="S383" s="47" t="s">
        <v>7</v>
      </c>
      <c r="T383" s="48" t="s">
        <v>8</v>
      </c>
      <c r="V383" s="56" t="s">
        <v>9</v>
      </c>
      <c r="W383" s="57" t="s">
        <v>10</v>
      </c>
      <c r="X383" s="57" t="s">
        <v>11</v>
      </c>
      <c r="Y383" s="57" t="s">
        <v>12</v>
      </c>
      <c r="Z383" s="58" t="s">
        <v>13</v>
      </c>
      <c r="AA383" s="23"/>
      <c r="AB383" s="59" t="s">
        <v>14</v>
      </c>
      <c r="AC383" s="60" t="s">
        <v>15</v>
      </c>
      <c r="AD383" s="60" t="s">
        <v>16</v>
      </c>
      <c r="AE383" s="60" t="s">
        <v>10</v>
      </c>
      <c r="AF383" s="60" t="s">
        <v>12</v>
      </c>
      <c r="AG383" s="61" t="s">
        <v>13</v>
      </c>
      <c r="AI383" s="55" t="s">
        <v>17</v>
      </c>
      <c r="AK383" s="62" t="s">
        <v>7</v>
      </c>
      <c r="AL383" s="63" t="s">
        <v>8</v>
      </c>
      <c r="AN383" s="64" t="s">
        <v>9</v>
      </c>
      <c r="AO383" s="65" t="s">
        <v>10</v>
      </c>
      <c r="AP383" s="65" t="s">
        <v>11</v>
      </c>
      <c r="AQ383" s="65" t="s">
        <v>12</v>
      </c>
      <c r="AR383" s="66" t="s">
        <v>13</v>
      </c>
      <c r="AT383" s="67" t="s">
        <v>14</v>
      </c>
      <c r="AU383" s="68" t="s">
        <v>15</v>
      </c>
      <c r="AV383" s="68" t="s">
        <v>16</v>
      </c>
      <c r="AW383" s="68" t="s">
        <v>10</v>
      </c>
      <c r="AX383" s="68" t="s">
        <v>12</v>
      </c>
      <c r="AY383" s="69" t="s">
        <v>13</v>
      </c>
      <c r="BA383" s="70" t="s">
        <v>17</v>
      </c>
      <c r="BB383" s="71"/>
      <c r="BC383" s="47" t="s">
        <v>7</v>
      </c>
      <c r="BD383" s="48" t="s">
        <v>8</v>
      </c>
      <c r="BF383" s="64" t="s">
        <v>9</v>
      </c>
      <c r="BG383" s="65" t="s">
        <v>10</v>
      </c>
      <c r="BH383" s="65" t="s">
        <v>11</v>
      </c>
      <c r="BI383" s="65" t="s">
        <v>12</v>
      </c>
      <c r="BJ383" s="66" t="s">
        <v>13</v>
      </c>
      <c r="BL383" s="67" t="s">
        <v>14</v>
      </c>
      <c r="BM383" s="68" t="s">
        <v>15</v>
      </c>
      <c r="BN383" s="68" t="s">
        <v>16</v>
      </c>
      <c r="BO383" s="68" t="s">
        <v>10</v>
      </c>
      <c r="BP383" s="68" t="s">
        <v>12</v>
      </c>
      <c r="BQ383" s="69" t="s">
        <v>13</v>
      </c>
      <c r="BS383" s="70" t="s">
        <v>17</v>
      </c>
      <c r="BT383" s="71"/>
      <c r="BU383" s="47" t="s">
        <v>7</v>
      </c>
      <c r="BV383" s="48" t="s">
        <v>8</v>
      </c>
      <c r="BX383" s="64" t="s">
        <v>9</v>
      </c>
      <c r="BY383" s="65" t="s">
        <v>10</v>
      </c>
      <c r="BZ383" s="65" t="s">
        <v>11</v>
      </c>
      <c r="CA383" s="65" t="s">
        <v>12</v>
      </c>
      <c r="CB383" s="66" t="s">
        <v>13</v>
      </c>
      <c r="CD383" s="67" t="s">
        <v>14</v>
      </c>
      <c r="CE383" s="68" t="s">
        <v>15</v>
      </c>
      <c r="CF383" s="68" t="s">
        <v>16</v>
      </c>
      <c r="CG383" s="68" t="s">
        <v>10</v>
      </c>
      <c r="CH383" s="68" t="s">
        <v>12</v>
      </c>
      <c r="CI383" s="69" t="s">
        <v>13</v>
      </c>
      <c r="CK383" s="70" t="s">
        <v>17</v>
      </c>
    </row>
    <row r="384" spans="1:89" x14ac:dyDescent="0.3">
      <c r="A384" s="72"/>
      <c r="B384" s="73"/>
      <c r="D384" s="74"/>
      <c r="E384" s="75"/>
      <c r="F384" s="75"/>
      <c r="G384" s="75"/>
      <c r="H384" s="76"/>
      <c r="I384" s="21"/>
      <c r="J384" s="77"/>
      <c r="K384" s="78"/>
      <c r="L384" s="78"/>
      <c r="M384" s="78"/>
      <c r="N384" s="78"/>
      <c r="O384" s="79"/>
      <c r="Q384" s="55"/>
      <c r="S384" s="72"/>
      <c r="T384" s="73"/>
      <c r="V384" s="80"/>
      <c r="W384" s="81"/>
      <c r="X384" s="81"/>
      <c r="Y384" s="81"/>
      <c r="Z384" s="82"/>
      <c r="AA384" s="23"/>
      <c r="AB384" s="83"/>
      <c r="AC384" s="84"/>
      <c r="AD384" s="84"/>
      <c r="AE384" s="84"/>
      <c r="AF384" s="84"/>
      <c r="AG384" s="85"/>
      <c r="AI384" s="55"/>
      <c r="AK384" s="86"/>
      <c r="AL384" s="87"/>
      <c r="AN384" s="88"/>
      <c r="AO384" s="89"/>
      <c r="AP384" s="89"/>
      <c r="AQ384" s="89"/>
      <c r="AR384" s="90"/>
      <c r="AT384" s="91"/>
      <c r="AU384" s="89"/>
      <c r="AV384" s="89"/>
      <c r="AW384" s="89"/>
      <c r="AX384" s="89"/>
      <c r="AY384" s="92"/>
      <c r="BA384" s="70"/>
      <c r="BB384" s="71"/>
      <c r="BC384" s="72"/>
      <c r="BD384" s="73"/>
      <c r="BF384" s="88"/>
      <c r="BG384" s="89"/>
      <c r="BH384" s="89"/>
      <c r="BI384" s="89"/>
      <c r="BJ384" s="90"/>
      <c r="BL384" s="91"/>
      <c r="BM384" s="89"/>
      <c r="BN384" s="89"/>
      <c r="BO384" s="89"/>
      <c r="BP384" s="89"/>
      <c r="BQ384" s="92"/>
      <c r="BS384" s="70"/>
      <c r="BT384" s="71"/>
      <c r="BU384" s="72"/>
      <c r="BV384" s="73"/>
      <c r="BX384" s="88"/>
      <c r="BY384" s="89"/>
      <c r="BZ384" s="89"/>
      <c r="CA384" s="89"/>
      <c r="CB384" s="90"/>
      <c r="CD384" s="91"/>
      <c r="CE384" s="89"/>
      <c r="CF384" s="89"/>
      <c r="CG384" s="89"/>
      <c r="CH384" s="89"/>
      <c r="CI384" s="92"/>
      <c r="CK384" s="70"/>
    </row>
    <row r="385" spans="1:89" s="125" customFormat="1" x14ac:dyDescent="0.3">
      <c r="A385" s="93" t="s">
        <v>19</v>
      </c>
      <c r="B385" s="94"/>
      <c r="C385"/>
      <c r="D385" s="95"/>
      <c r="E385" s="96"/>
      <c r="F385" s="96"/>
      <c r="G385" s="96"/>
      <c r="H385" s="97"/>
      <c r="I385"/>
      <c r="J385" s="98"/>
      <c r="K385" s="99"/>
      <c r="L385" s="99"/>
      <c r="M385" s="99"/>
      <c r="N385" s="99"/>
      <c r="O385" s="100"/>
      <c r="P385"/>
      <c r="Q385" s="101"/>
      <c r="R385"/>
      <c r="S385" s="93" t="s">
        <v>19</v>
      </c>
      <c r="T385" s="94"/>
      <c r="U385"/>
      <c r="V385" s="95"/>
      <c r="W385" s="96"/>
      <c r="X385" s="96"/>
      <c r="Y385" s="96"/>
      <c r="Z385" s="97"/>
      <c r="AA385"/>
      <c r="AB385" s="98"/>
      <c r="AC385" s="99"/>
      <c r="AD385" s="99"/>
      <c r="AE385" s="99"/>
      <c r="AF385" s="99"/>
      <c r="AG385" s="100"/>
      <c r="AH385"/>
      <c r="AI385" s="101"/>
      <c r="AJ385"/>
      <c r="AK385" s="102" t="s">
        <v>20</v>
      </c>
      <c r="AL385" s="103"/>
      <c r="AM385" s="26"/>
      <c r="AN385" s="104"/>
      <c r="AO385" s="105"/>
      <c r="AP385" s="105"/>
      <c r="AQ385" s="105"/>
      <c r="AR385" s="106"/>
      <c r="AS385" s="107"/>
      <c r="AT385" s="108"/>
      <c r="AU385" s="105"/>
      <c r="AV385" s="105"/>
      <c r="AW385" s="105"/>
      <c r="AX385" s="105"/>
      <c r="AY385" s="109"/>
      <c r="AZ385" s="26"/>
      <c r="BA385" s="110"/>
      <c r="BB385" s="111"/>
      <c r="BC385" s="93" t="str">
        <f t="shared" ref="BC385:BC404" si="448">BC358</f>
        <v>GAN.CRIANZA</v>
      </c>
      <c r="BD385" s="94"/>
      <c r="BE385" s="112"/>
      <c r="BF385" s="113"/>
      <c r="BG385" s="114"/>
      <c r="BH385" s="114"/>
      <c r="BI385" s="114"/>
      <c r="BJ385" s="115"/>
      <c r="BK385" s="112"/>
      <c r="BL385" s="116"/>
      <c r="BM385" s="114"/>
      <c r="BN385" s="114"/>
      <c r="BO385" s="114"/>
      <c r="BP385" s="114"/>
      <c r="BQ385" s="117"/>
      <c r="BR385" s="26"/>
      <c r="BS385" s="118"/>
      <c r="BT385" s="111"/>
      <c r="BU385" s="93" t="str">
        <f t="shared" ref="BU385:BU404" si="449">BU358</f>
        <v>GAN.CRIANZA</v>
      </c>
      <c r="BV385" s="94"/>
      <c r="BW385" s="112"/>
      <c r="BX385" s="119"/>
      <c r="BY385" s="120"/>
      <c r="BZ385" s="120"/>
      <c r="CA385" s="120"/>
      <c r="CB385" s="121"/>
      <c r="CC385" s="112"/>
      <c r="CD385" s="122"/>
      <c r="CE385" s="120"/>
      <c r="CF385" s="120"/>
      <c r="CG385" s="120"/>
      <c r="CH385" s="120"/>
      <c r="CI385" s="123"/>
      <c r="CJ385" s="26"/>
      <c r="CK385" s="124"/>
    </row>
    <row r="386" spans="1:89" x14ac:dyDescent="0.3">
      <c r="A386" s="126" t="str">
        <f t="shared" ref="A386:A391" si="450">+A359</f>
        <v xml:space="preserve">BECERRAS </v>
      </c>
      <c r="B386" s="127">
        <f t="shared" ref="B386:B391" si="451">+Q359</f>
        <v>0</v>
      </c>
      <c r="D386" s="128"/>
      <c r="E386" s="129"/>
      <c r="F386" s="129"/>
      <c r="G386" s="129"/>
      <c r="H386" s="130"/>
      <c r="I386" s="131"/>
      <c r="J386" s="132"/>
      <c r="K386" s="129"/>
      <c r="L386" s="129"/>
      <c r="M386" s="129"/>
      <c r="N386" s="129"/>
      <c r="O386" s="133"/>
      <c r="Q386" s="134">
        <f t="shared" ref="Q386:Q391" si="452">SUM(B386+D386+E386+F386+G386+H386-J386-K386-L386-M386-N386-O386)</f>
        <v>0</v>
      </c>
      <c r="S386" s="126" t="str">
        <f t="shared" ref="S386:S391" si="453">+S359</f>
        <v xml:space="preserve">BECERRAS </v>
      </c>
      <c r="T386" s="135">
        <f t="shared" ref="T386:T391" si="454">+AI359</f>
        <v>70</v>
      </c>
      <c r="V386" s="136"/>
      <c r="W386" s="137"/>
      <c r="X386" s="137"/>
      <c r="Y386" s="137"/>
      <c r="Z386" s="138"/>
      <c r="AB386" s="139"/>
      <c r="AC386" s="137"/>
      <c r="AD386" s="137"/>
      <c r="AE386" s="137"/>
      <c r="AF386" s="137"/>
      <c r="AG386" s="140"/>
      <c r="AI386" s="134">
        <f t="shared" ref="AI386:AI391" si="455">SUM(T386+V386+W386+X386+Y386+Z386-AB386-AC386-AD386-AE386-AF386-AG386)</f>
        <v>70</v>
      </c>
      <c r="AK386" s="141" t="str">
        <f t="shared" ref="AK386:AK391" si="456">AK359</f>
        <v>POTRO HEMBRA</v>
      </c>
      <c r="AL386" s="142">
        <f t="shared" ref="AL386:AL391" si="457">+BA359</f>
        <v>4</v>
      </c>
      <c r="AN386" s="143"/>
      <c r="AO386" s="144"/>
      <c r="AP386" s="144"/>
      <c r="AQ386" s="144"/>
      <c r="AR386" s="145"/>
      <c r="AS386" s="146"/>
      <c r="AT386" s="147"/>
      <c r="AU386" s="144"/>
      <c r="AV386" s="144"/>
      <c r="AW386" s="144"/>
      <c r="AX386" s="144"/>
      <c r="AY386" s="148"/>
      <c r="BA386" s="110">
        <f t="shared" ref="BA386:BA391" si="458">SUM(AL386+AN386+AO386+AP386+AQ386+AR386-AT386-AU386-AV386-AW386-AX386-AY386)</f>
        <v>4</v>
      </c>
      <c r="BB386" s="149"/>
      <c r="BC386" s="126" t="str">
        <f t="shared" si="448"/>
        <v xml:space="preserve">BECERRAS </v>
      </c>
      <c r="BD386" s="127">
        <f t="shared" ref="BD386:BD391" si="459">+BS359</f>
        <v>0</v>
      </c>
      <c r="BF386" s="150"/>
      <c r="BG386" s="151"/>
      <c r="BH386" s="151"/>
      <c r="BI386" s="151"/>
      <c r="BJ386" s="152"/>
      <c r="BL386" s="153"/>
      <c r="BM386" s="151"/>
      <c r="BN386" s="151"/>
      <c r="BO386" s="151"/>
      <c r="BP386" s="151"/>
      <c r="BQ386" s="154"/>
      <c r="BS386" s="110">
        <f t="shared" ref="BS386:BS391" si="460">SUM(BD386+BF386+BG386+BH386+BI386+BJ386-BL386-BM386-BN386-BO386-BP386-BQ386)</f>
        <v>0</v>
      </c>
      <c r="BT386" s="149"/>
      <c r="BU386" s="126" t="str">
        <f t="shared" si="449"/>
        <v xml:space="preserve">BECERRAS </v>
      </c>
      <c r="BV386" s="127">
        <f t="shared" ref="BV386:BV391" si="461">+CK359</f>
        <v>0</v>
      </c>
      <c r="BX386" s="155"/>
      <c r="BY386" s="156"/>
      <c r="BZ386" s="156"/>
      <c r="CA386" s="156"/>
      <c r="CB386" s="157"/>
      <c r="CD386" s="158"/>
      <c r="CE386" s="156"/>
      <c r="CF386" s="156"/>
      <c r="CG386" s="156"/>
      <c r="CH386" s="156"/>
      <c r="CI386" s="159"/>
      <c r="CK386" s="110">
        <f t="shared" ref="CK386:CK391" si="462">SUM(BV386+BX386+BY386+BZ386+CA386+CB386-CD386-CE386-CF386-CG386-CH386-CI386)</f>
        <v>0</v>
      </c>
    </row>
    <row r="387" spans="1:89" x14ac:dyDescent="0.3">
      <c r="A387" s="126" t="str">
        <f t="shared" si="450"/>
        <v>BECERROS</v>
      </c>
      <c r="B387" s="127">
        <f t="shared" si="451"/>
        <v>0</v>
      </c>
      <c r="D387" s="128"/>
      <c r="E387" s="129"/>
      <c r="F387" s="129"/>
      <c r="G387" s="129"/>
      <c r="H387" s="130"/>
      <c r="I387" s="131"/>
      <c r="J387" s="132"/>
      <c r="K387" s="129"/>
      <c r="L387" s="129"/>
      <c r="M387" s="129"/>
      <c r="N387" s="129"/>
      <c r="O387" s="133"/>
      <c r="Q387" s="134">
        <f t="shared" si="452"/>
        <v>0</v>
      </c>
      <c r="S387" s="126" t="str">
        <f t="shared" si="453"/>
        <v>BECERROS</v>
      </c>
      <c r="T387" s="135">
        <f t="shared" si="454"/>
        <v>61</v>
      </c>
      <c r="V387" s="136">
        <v>1</v>
      </c>
      <c r="W387" s="137"/>
      <c r="X387" s="137"/>
      <c r="Y387" s="137"/>
      <c r="Z387" s="138"/>
      <c r="AB387" s="139"/>
      <c r="AC387" s="137"/>
      <c r="AD387" s="137"/>
      <c r="AE387" s="137"/>
      <c r="AF387" s="137"/>
      <c r="AG387" s="140"/>
      <c r="AI387" s="134">
        <f t="shared" si="455"/>
        <v>62</v>
      </c>
      <c r="AK387" s="141" t="str">
        <f t="shared" si="456"/>
        <v>POTRO MACHO</v>
      </c>
      <c r="AL387" s="142">
        <f t="shared" si="457"/>
        <v>6</v>
      </c>
      <c r="AN387" s="143"/>
      <c r="AO387" s="144"/>
      <c r="AP387" s="144"/>
      <c r="AQ387" s="144"/>
      <c r="AR387" s="145"/>
      <c r="AS387" s="146"/>
      <c r="AT387" s="147"/>
      <c r="AU387" s="144"/>
      <c r="AV387" s="144"/>
      <c r="AW387" s="144"/>
      <c r="AX387" s="144"/>
      <c r="AY387" s="148"/>
      <c r="BA387" s="110">
        <f t="shared" si="458"/>
        <v>6</v>
      </c>
      <c r="BB387" s="149"/>
      <c r="BC387" s="126" t="str">
        <f t="shared" si="448"/>
        <v>BECERROS</v>
      </c>
      <c r="BD387" s="127">
        <f t="shared" si="459"/>
        <v>0</v>
      </c>
      <c r="BF387" s="150"/>
      <c r="BG387" s="151"/>
      <c r="BH387" s="151"/>
      <c r="BI387" s="151"/>
      <c r="BJ387" s="152"/>
      <c r="BL387" s="153"/>
      <c r="BM387" s="151"/>
      <c r="BN387" s="151"/>
      <c r="BO387" s="151"/>
      <c r="BP387" s="151"/>
      <c r="BQ387" s="154"/>
      <c r="BS387" s="110">
        <f t="shared" si="460"/>
        <v>0</v>
      </c>
      <c r="BT387" s="149"/>
      <c r="BU387" s="126" t="str">
        <f t="shared" si="449"/>
        <v>BECERROS</v>
      </c>
      <c r="BV387" s="127">
        <f t="shared" si="461"/>
        <v>0</v>
      </c>
      <c r="BX387" s="155"/>
      <c r="BY387" s="156"/>
      <c r="BZ387" s="156"/>
      <c r="CA387" s="156"/>
      <c r="CB387" s="157"/>
      <c r="CD387" s="158"/>
      <c r="CE387" s="156"/>
      <c r="CF387" s="156"/>
      <c r="CG387" s="156"/>
      <c r="CH387" s="156"/>
      <c r="CI387" s="159"/>
      <c r="CK387" s="110">
        <f t="shared" si="462"/>
        <v>0</v>
      </c>
    </row>
    <row r="388" spans="1:89" x14ac:dyDescent="0.3">
      <c r="A388" s="126" t="str">
        <f t="shared" si="450"/>
        <v>MAUTAS</v>
      </c>
      <c r="B388" s="127">
        <f t="shared" si="451"/>
        <v>54</v>
      </c>
      <c r="D388" s="95"/>
      <c r="E388" s="129"/>
      <c r="F388" s="129"/>
      <c r="G388" s="129"/>
      <c r="H388" s="130"/>
      <c r="I388" s="131"/>
      <c r="J388" s="132"/>
      <c r="K388" s="129"/>
      <c r="L388" s="129"/>
      <c r="M388" s="129"/>
      <c r="N388" s="129"/>
      <c r="O388" s="133"/>
      <c r="Q388" s="134">
        <f t="shared" si="452"/>
        <v>54</v>
      </c>
      <c r="S388" s="126" t="str">
        <f t="shared" si="453"/>
        <v>MAUTAS</v>
      </c>
      <c r="T388" s="135">
        <f t="shared" si="454"/>
        <v>0</v>
      </c>
      <c r="V388" s="95"/>
      <c r="W388" s="137"/>
      <c r="X388" s="137"/>
      <c r="Y388" s="137"/>
      <c r="Z388" s="138"/>
      <c r="AB388" s="139"/>
      <c r="AC388" s="137"/>
      <c r="AD388" s="137"/>
      <c r="AE388" s="137"/>
      <c r="AF388" s="137"/>
      <c r="AG388" s="140"/>
      <c r="AI388" s="134">
        <f t="shared" si="455"/>
        <v>0</v>
      </c>
      <c r="AK388" s="141" t="str">
        <f t="shared" si="456"/>
        <v>CABALLO</v>
      </c>
      <c r="AL388" s="142">
        <f t="shared" si="457"/>
        <v>8</v>
      </c>
      <c r="AN388" s="95"/>
      <c r="AO388" s="144"/>
      <c r="AP388" s="144"/>
      <c r="AQ388" s="144"/>
      <c r="AR388" s="145"/>
      <c r="AS388" s="146"/>
      <c r="AT388" s="147"/>
      <c r="AU388" s="144"/>
      <c r="AV388" s="144"/>
      <c r="AW388" s="144"/>
      <c r="AX388" s="144"/>
      <c r="AY388" s="148"/>
      <c r="BA388" s="110">
        <f t="shared" si="458"/>
        <v>8</v>
      </c>
      <c r="BB388" s="149"/>
      <c r="BC388" s="126" t="str">
        <f t="shared" si="448"/>
        <v>MAUTAS</v>
      </c>
      <c r="BD388" s="127">
        <f t="shared" si="459"/>
        <v>0</v>
      </c>
      <c r="BF388" s="113"/>
      <c r="BG388" s="151"/>
      <c r="BH388" s="151"/>
      <c r="BI388" s="151"/>
      <c r="BJ388" s="152"/>
      <c r="BL388" s="153"/>
      <c r="BM388" s="151"/>
      <c r="BN388" s="151"/>
      <c r="BO388" s="151"/>
      <c r="BP388" s="151"/>
      <c r="BQ388" s="154"/>
      <c r="BS388" s="110">
        <f t="shared" si="460"/>
        <v>0</v>
      </c>
      <c r="BT388" s="149"/>
      <c r="BU388" s="126" t="str">
        <f t="shared" si="449"/>
        <v>MAUTAS</v>
      </c>
      <c r="BV388" s="127">
        <f t="shared" si="461"/>
        <v>0</v>
      </c>
      <c r="BX388" s="119"/>
      <c r="BY388" s="156"/>
      <c r="BZ388" s="156"/>
      <c r="CA388" s="156"/>
      <c r="CB388" s="157"/>
      <c r="CD388" s="158"/>
      <c r="CE388" s="156"/>
      <c r="CF388" s="156"/>
      <c r="CG388" s="156"/>
      <c r="CH388" s="156"/>
      <c r="CI388" s="159"/>
      <c r="CK388" s="110">
        <f t="shared" si="462"/>
        <v>0</v>
      </c>
    </row>
    <row r="389" spans="1:89" x14ac:dyDescent="0.3">
      <c r="A389" s="126" t="str">
        <f t="shared" si="450"/>
        <v>MAUTES</v>
      </c>
      <c r="B389" s="127">
        <f t="shared" si="451"/>
        <v>278</v>
      </c>
      <c r="D389" s="95"/>
      <c r="E389" s="129"/>
      <c r="F389" s="129">
        <v>180</v>
      </c>
      <c r="G389" s="129"/>
      <c r="H389" s="130"/>
      <c r="I389" s="131"/>
      <c r="J389" s="132"/>
      <c r="K389" s="129"/>
      <c r="L389" s="129"/>
      <c r="M389" s="129"/>
      <c r="N389" s="129"/>
      <c r="O389" s="133"/>
      <c r="Q389" s="134">
        <f t="shared" si="452"/>
        <v>458</v>
      </c>
      <c r="S389" s="126" t="str">
        <f t="shared" si="453"/>
        <v>MAUTES</v>
      </c>
      <c r="T389" s="135">
        <f t="shared" si="454"/>
        <v>0</v>
      </c>
      <c r="V389" s="95"/>
      <c r="W389" s="137"/>
      <c r="X389" s="137"/>
      <c r="Y389" s="137"/>
      <c r="Z389" s="138"/>
      <c r="AB389" s="139"/>
      <c r="AC389" s="137"/>
      <c r="AD389" s="137"/>
      <c r="AE389" s="137"/>
      <c r="AF389" s="137"/>
      <c r="AG389" s="140"/>
      <c r="AI389" s="134">
        <f t="shared" si="455"/>
        <v>0</v>
      </c>
      <c r="AK389" s="141" t="str">
        <f t="shared" si="456"/>
        <v>YEGUA</v>
      </c>
      <c r="AL389" s="142">
        <f t="shared" si="457"/>
        <v>7</v>
      </c>
      <c r="AN389" s="95"/>
      <c r="AO389" s="144"/>
      <c r="AP389" s="144"/>
      <c r="AQ389" s="144"/>
      <c r="AR389" s="145"/>
      <c r="AS389" s="146"/>
      <c r="AT389" s="147"/>
      <c r="AU389" s="144"/>
      <c r="AV389" s="144"/>
      <c r="AW389" s="144"/>
      <c r="AX389" s="144"/>
      <c r="AY389" s="148"/>
      <c r="BA389" s="110">
        <f t="shared" si="458"/>
        <v>7</v>
      </c>
      <c r="BB389" s="149"/>
      <c r="BC389" s="126" t="str">
        <f t="shared" si="448"/>
        <v>MAUTES</v>
      </c>
      <c r="BD389" s="127">
        <f t="shared" si="459"/>
        <v>0</v>
      </c>
      <c r="BF389" s="113"/>
      <c r="BG389" s="151"/>
      <c r="BH389" s="151"/>
      <c r="BI389" s="151"/>
      <c r="BJ389" s="152"/>
      <c r="BL389" s="153"/>
      <c r="BM389" s="151"/>
      <c r="BN389" s="151"/>
      <c r="BO389" s="151"/>
      <c r="BP389" s="151"/>
      <c r="BQ389" s="154"/>
      <c r="BS389" s="110">
        <f t="shared" si="460"/>
        <v>0</v>
      </c>
      <c r="BT389" s="149"/>
      <c r="BU389" s="126" t="str">
        <f t="shared" si="449"/>
        <v>MAUTES</v>
      </c>
      <c r="BV389" s="127">
        <f t="shared" si="461"/>
        <v>0</v>
      </c>
      <c r="BX389" s="119"/>
      <c r="BY389" s="156"/>
      <c r="BZ389" s="156"/>
      <c r="CA389" s="156"/>
      <c r="CB389" s="157"/>
      <c r="CD389" s="158"/>
      <c r="CE389" s="156"/>
      <c r="CF389" s="156"/>
      <c r="CG389" s="156"/>
      <c r="CH389" s="156">
        <v>0</v>
      </c>
      <c r="CI389" s="159"/>
      <c r="CK389" s="110">
        <f t="shared" si="462"/>
        <v>0</v>
      </c>
    </row>
    <row r="390" spans="1:89" x14ac:dyDescent="0.3">
      <c r="A390" s="126">
        <f t="shared" si="450"/>
        <v>0</v>
      </c>
      <c r="B390" s="127">
        <f t="shared" si="451"/>
        <v>0</v>
      </c>
      <c r="D390" s="95"/>
      <c r="E390" s="129"/>
      <c r="F390" s="129"/>
      <c r="G390" s="129"/>
      <c r="H390" s="130"/>
      <c r="I390" s="131"/>
      <c r="J390" s="132"/>
      <c r="K390" s="129"/>
      <c r="L390" s="129"/>
      <c r="M390" s="129"/>
      <c r="N390" s="129"/>
      <c r="O390" s="133"/>
      <c r="Q390" s="134">
        <f t="shared" si="452"/>
        <v>0</v>
      </c>
      <c r="S390" s="126">
        <f t="shared" si="453"/>
        <v>0</v>
      </c>
      <c r="T390" s="135">
        <f t="shared" si="454"/>
        <v>0</v>
      </c>
      <c r="V390" s="95"/>
      <c r="W390" s="137"/>
      <c r="X390" s="137"/>
      <c r="Y390" s="137"/>
      <c r="Z390" s="138"/>
      <c r="AB390" s="139"/>
      <c r="AC390" s="137"/>
      <c r="AD390" s="137"/>
      <c r="AE390" s="137"/>
      <c r="AF390" s="137"/>
      <c r="AG390" s="140"/>
      <c r="AI390" s="134">
        <f t="shared" si="455"/>
        <v>0</v>
      </c>
      <c r="AK390" s="141">
        <f t="shared" si="456"/>
        <v>0</v>
      </c>
      <c r="AL390" s="142">
        <f t="shared" si="457"/>
        <v>0</v>
      </c>
      <c r="AN390" s="95"/>
      <c r="AO390" s="144"/>
      <c r="AP390" s="144"/>
      <c r="AQ390" s="144"/>
      <c r="AR390" s="145"/>
      <c r="AS390" s="146"/>
      <c r="AT390" s="147"/>
      <c r="AU390" s="144"/>
      <c r="AV390" s="144"/>
      <c r="AW390" s="144"/>
      <c r="AX390" s="144"/>
      <c r="AY390" s="148"/>
      <c r="BA390" s="110">
        <f t="shared" si="458"/>
        <v>0</v>
      </c>
      <c r="BB390" s="149"/>
      <c r="BC390" s="126">
        <f t="shared" si="448"/>
        <v>0</v>
      </c>
      <c r="BD390" s="127">
        <f t="shared" si="459"/>
        <v>0</v>
      </c>
      <c r="BF390" s="113"/>
      <c r="BG390" s="151"/>
      <c r="BH390" s="151"/>
      <c r="BI390" s="151"/>
      <c r="BJ390" s="152"/>
      <c r="BL390" s="153"/>
      <c r="BM390" s="151"/>
      <c r="BN390" s="151"/>
      <c r="BO390" s="151"/>
      <c r="BP390" s="151"/>
      <c r="BQ390" s="154"/>
      <c r="BS390" s="110">
        <f t="shared" si="460"/>
        <v>0</v>
      </c>
      <c r="BT390" s="149"/>
      <c r="BU390" s="126">
        <f t="shared" si="449"/>
        <v>0</v>
      </c>
      <c r="BV390" s="127">
        <f t="shared" si="461"/>
        <v>0</v>
      </c>
      <c r="BX390" s="119"/>
      <c r="BY390" s="156"/>
      <c r="BZ390" s="156"/>
      <c r="CA390" s="156"/>
      <c r="CB390" s="157"/>
      <c r="CD390" s="158"/>
      <c r="CE390" s="156"/>
      <c r="CF390" s="156"/>
      <c r="CG390" s="156"/>
      <c r="CH390" s="156"/>
      <c r="CI390" s="159"/>
      <c r="CK390" s="110">
        <f t="shared" si="462"/>
        <v>0</v>
      </c>
    </row>
    <row r="391" spans="1:89" x14ac:dyDescent="0.3">
      <c r="A391" s="126">
        <f t="shared" si="450"/>
        <v>0</v>
      </c>
      <c r="B391" s="127">
        <f t="shared" si="451"/>
        <v>0</v>
      </c>
      <c r="D391" s="95"/>
      <c r="E391" s="129"/>
      <c r="F391" s="129"/>
      <c r="G391" s="129"/>
      <c r="H391" s="130"/>
      <c r="I391" s="131"/>
      <c r="J391" s="132"/>
      <c r="K391" s="129"/>
      <c r="L391" s="129"/>
      <c r="M391" s="129"/>
      <c r="N391" s="129"/>
      <c r="O391" s="133"/>
      <c r="Q391" s="134">
        <f t="shared" si="452"/>
        <v>0</v>
      </c>
      <c r="S391" s="126">
        <f t="shared" si="453"/>
        <v>0</v>
      </c>
      <c r="T391" s="135">
        <f t="shared" si="454"/>
        <v>0</v>
      </c>
      <c r="V391" s="95"/>
      <c r="W391" s="137"/>
      <c r="X391" s="137"/>
      <c r="Y391" s="137"/>
      <c r="Z391" s="138"/>
      <c r="AB391" s="139"/>
      <c r="AC391" s="137"/>
      <c r="AD391" s="137"/>
      <c r="AE391" s="137"/>
      <c r="AF391" s="137"/>
      <c r="AG391" s="140"/>
      <c r="AI391" s="134">
        <f t="shared" si="455"/>
        <v>0</v>
      </c>
      <c r="AK391" s="141">
        <f t="shared" si="456"/>
        <v>0</v>
      </c>
      <c r="AL391" s="142">
        <f t="shared" si="457"/>
        <v>0</v>
      </c>
      <c r="AN391" s="95"/>
      <c r="AO391" s="144"/>
      <c r="AP391" s="144"/>
      <c r="AQ391" s="144"/>
      <c r="AR391" s="145"/>
      <c r="AS391" s="146"/>
      <c r="AT391" s="147"/>
      <c r="AU391" s="144"/>
      <c r="AV391" s="144"/>
      <c r="AW391" s="144"/>
      <c r="AX391" s="144"/>
      <c r="AY391" s="148"/>
      <c r="BA391" s="110">
        <f t="shared" si="458"/>
        <v>0</v>
      </c>
      <c r="BB391" s="149"/>
      <c r="BC391" s="126">
        <f t="shared" si="448"/>
        <v>0</v>
      </c>
      <c r="BD391" s="127">
        <f t="shared" si="459"/>
        <v>0</v>
      </c>
      <c r="BF391" s="113"/>
      <c r="BG391" s="151"/>
      <c r="BH391" s="151"/>
      <c r="BI391" s="151"/>
      <c r="BJ391" s="152"/>
      <c r="BL391" s="153"/>
      <c r="BM391" s="151"/>
      <c r="BN391" s="151"/>
      <c r="BO391" s="151"/>
      <c r="BP391" s="151"/>
      <c r="BQ391" s="154"/>
      <c r="BS391" s="110">
        <f t="shared" si="460"/>
        <v>0</v>
      </c>
      <c r="BT391" s="149"/>
      <c r="BU391" s="126">
        <f t="shared" si="449"/>
        <v>0</v>
      </c>
      <c r="BV391" s="127">
        <f t="shared" si="461"/>
        <v>0</v>
      </c>
      <c r="BX391" s="119"/>
      <c r="BY391" s="156"/>
      <c r="BZ391" s="156"/>
      <c r="CA391" s="156"/>
      <c r="CB391" s="157"/>
      <c r="CD391" s="158"/>
      <c r="CE391" s="156"/>
      <c r="CF391" s="156"/>
      <c r="CG391" s="156"/>
      <c r="CH391" s="156"/>
      <c r="CI391" s="159"/>
      <c r="CK391" s="110">
        <f t="shared" si="462"/>
        <v>0</v>
      </c>
    </row>
    <row r="392" spans="1:89" s="125" customFormat="1" x14ac:dyDescent="0.3">
      <c r="A392" s="93" t="s">
        <v>29</v>
      </c>
      <c r="B392" s="127"/>
      <c r="C392"/>
      <c r="D392" s="95"/>
      <c r="E392" s="160"/>
      <c r="F392" s="160"/>
      <c r="G392" s="160"/>
      <c r="H392" s="161"/>
      <c r="I392" s="131"/>
      <c r="J392" s="162"/>
      <c r="K392" s="163"/>
      <c r="L392" s="163"/>
      <c r="M392" s="163"/>
      <c r="N392" s="163"/>
      <c r="O392" s="164"/>
      <c r="P392"/>
      <c r="Q392" s="134"/>
      <c r="R392"/>
      <c r="S392" s="93" t="s">
        <v>29</v>
      </c>
      <c r="T392" s="135"/>
      <c r="U392"/>
      <c r="V392" s="95"/>
      <c r="W392" s="165"/>
      <c r="X392" s="165"/>
      <c r="Y392" s="165"/>
      <c r="Z392" s="166"/>
      <c r="AA392"/>
      <c r="AB392" s="167"/>
      <c r="AC392" s="168"/>
      <c r="AD392" s="168"/>
      <c r="AE392" s="168"/>
      <c r="AF392" s="168"/>
      <c r="AG392" s="169"/>
      <c r="AH392"/>
      <c r="AI392" s="101"/>
      <c r="AJ392"/>
      <c r="AK392" s="102" t="s">
        <v>30</v>
      </c>
      <c r="AL392" s="142"/>
      <c r="AM392" s="26"/>
      <c r="AN392" s="95"/>
      <c r="AO392" s="170"/>
      <c r="AP392" s="170"/>
      <c r="AQ392" s="170"/>
      <c r="AR392" s="171"/>
      <c r="AS392" s="107"/>
      <c r="AT392" s="172"/>
      <c r="AU392" s="170"/>
      <c r="AV392" s="170"/>
      <c r="AW392" s="170"/>
      <c r="AX392" s="170"/>
      <c r="AY392" s="173"/>
      <c r="AZ392" s="107"/>
      <c r="BA392" s="174"/>
      <c r="BB392" s="111"/>
      <c r="BC392" s="93" t="str">
        <f t="shared" si="448"/>
        <v>GAN. PRODUCCION</v>
      </c>
      <c r="BD392" s="127"/>
      <c r="BE392" s="26"/>
      <c r="BF392" s="113"/>
      <c r="BG392" s="114"/>
      <c r="BH392" s="114"/>
      <c r="BI392" s="114"/>
      <c r="BJ392" s="115"/>
      <c r="BK392" s="112"/>
      <c r="BL392" s="116"/>
      <c r="BM392" s="114"/>
      <c r="BN392" s="114"/>
      <c r="BO392" s="114"/>
      <c r="BP392" s="114"/>
      <c r="BQ392" s="117"/>
      <c r="BR392" s="26"/>
      <c r="BS392" s="118"/>
      <c r="BT392" s="111"/>
      <c r="BU392" s="93" t="str">
        <f t="shared" si="449"/>
        <v>GAN. PRODUCCION</v>
      </c>
      <c r="BV392" s="127"/>
      <c r="BW392" s="26"/>
      <c r="BX392" s="119"/>
      <c r="BY392" s="120"/>
      <c r="BZ392" s="120"/>
      <c r="CA392" s="120"/>
      <c r="CB392" s="121"/>
      <c r="CC392" s="112"/>
      <c r="CD392" s="122"/>
      <c r="CE392" s="120"/>
      <c r="CF392" s="120"/>
      <c r="CG392" s="120"/>
      <c r="CH392" s="120"/>
      <c r="CI392" s="123"/>
      <c r="CJ392" s="26"/>
      <c r="CK392" s="124"/>
    </row>
    <row r="393" spans="1:89" x14ac:dyDescent="0.3">
      <c r="A393" s="126" t="str">
        <f t="shared" ref="A393:A399" si="463">+A366</f>
        <v>VACAS EN PRODUCCION</v>
      </c>
      <c r="B393" s="127">
        <f t="shared" ref="B393:B399" si="464">+Q366</f>
        <v>0</v>
      </c>
      <c r="D393" s="95"/>
      <c r="E393" s="129"/>
      <c r="F393" s="129"/>
      <c r="G393" s="129"/>
      <c r="H393" s="130"/>
      <c r="I393" s="131"/>
      <c r="J393" s="132"/>
      <c r="K393" s="129"/>
      <c r="L393" s="129"/>
      <c r="M393" s="129"/>
      <c r="N393" s="129"/>
      <c r="O393" s="133"/>
      <c r="Q393" s="134">
        <f t="shared" ref="Q393:Q399" si="465">SUM(B393+D393+E393+F393+G393+H393-J393-K393-L393-M393-N393-O393)</f>
        <v>0</v>
      </c>
      <c r="S393" s="126" t="str">
        <f t="shared" ref="S393:S399" si="466">+S366</f>
        <v>VACAS EN PRODUCCION</v>
      </c>
      <c r="T393" s="135">
        <f t="shared" ref="T393:T399" si="467">+AI366</f>
        <v>159</v>
      </c>
      <c r="V393" s="95"/>
      <c r="W393" s="137"/>
      <c r="X393" s="137"/>
      <c r="Y393" s="137"/>
      <c r="Z393" s="138">
        <v>1</v>
      </c>
      <c r="AB393" s="139"/>
      <c r="AC393" s="137"/>
      <c r="AD393" s="137"/>
      <c r="AE393" s="137"/>
      <c r="AF393" s="137"/>
      <c r="AG393" s="140"/>
      <c r="AI393" s="134">
        <f t="shared" ref="AI393:AI399" si="468">SUM(T393+V393+W393+X393+Y393+Z393-AB393-AC393-AD393-AE393-AF393-AG393)</f>
        <v>160</v>
      </c>
      <c r="AK393" s="141" t="str">
        <f t="shared" ref="AK393:AK399" si="469">AK366</f>
        <v>POTRO HEMBRA</v>
      </c>
      <c r="AL393" s="142">
        <f t="shared" ref="AL393:AL399" si="470">+BA366</f>
        <v>1</v>
      </c>
      <c r="AN393" s="95"/>
      <c r="AO393" s="144"/>
      <c r="AP393" s="144"/>
      <c r="AQ393" s="144"/>
      <c r="AR393" s="145"/>
      <c r="AS393" s="146"/>
      <c r="AT393" s="147"/>
      <c r="AU393" s="144"/>
      <c r="AV393" s="144"/>
      <c r="AW393" s="144"/>
      <c r="AX393" s="144"/>
      <c r="AY393" s="148"/>
      <c r="BA393" s="110">
        <f t="shared" ref="BA393:BA399" si="471">SUM(AL393+AN393+AO393+AP393+AQ393+AR393-AT393-AU393-AV393-AW393-AX393-AY393)</f>
        <v>1</v>
      </c>
      <c r="BB393" s="149"/>
      <c r="BC393" s="126" t="str">
        <f t="shared" si="448"/>
        <v>VACAS EN PRODUCCION</v>
      </c>
      <c r="BD393" s="127">
        <f t="shared" ref="BD393:BD399" si="472">+BS366</f>
        <v>0</v>
      </c>
      <c r="BF393" s="113"/>
      <c r="BG393" s="151"/>
      <c r="BH393" s="151"/>
      <c r="BI393" s="151"/>
      <c r="BJ393" s="152"/>
      <c r="BL393" s="153"/>
      <c r="BM393" s="151"/>
      <c r="BN393" s="151"/>
      <c r="BO393" s="151"/>
      <c r="BP393" s="151"/>
      <c r="BQ393" s="154"/>
      <c r="BS393" s="110">
        <f t="shared" ref="BS393:BS399" si="473">SUM(BD393+BF393+BG393+BH393+BI393+BJ393-BL393-BM393-BN393-BO393-BP393-BQ393)</f>
        <v>0</v>
      </c>
      <c r="BT393" s="149"/>
      <c r="BU393" s="126" t="str">
        <f t="shared" si="449"/>
        <v>VACAS EN PRODUCCION</v>
      </c>
      <c r="BV393" s="127">
        <f>+CK366</f>
        <v>0</v>
      </c>
      <c r="BX393" s="119"/>
      <c r="BY393" s="156"/>
      <c r="BZ393" s="156"/>
      <c r="CA393" s="156"/>
      <c r="CB393" s="157"/>
      <c r="CD393" s="158"/>
      <c r="CE393" s="156"/>
      <c r="CF393" s="156"/>
      <c r="CG393" s="156"/>
      <c r="CH393" s="156"/>
      <c r="CI393" s="159"/>
      <c r="CK393" s="110">
        <f t="shared" ref="CK393:CK399" si="474">SUM(BV393+BX393+BY393+BZ393+CA393+CB393-CD393-CE393-CF393-CG393-CH393-CI393)</f>
        <v>0</v>
      </c>
    </row>
    <row r="394" spans="1:89" x14ac:dyDescent="0.3">
      <c r="A394" s="126" t="str">
        <f t="shared" si="463"/>
        <v>VACAS PREÑADAS</v>
      </c>
      <c r="B394" s="127">
        <f t="shared" si="464"/>
        <v>0</v>
      </c>
      <c r="D394" s="95"/>
      <c r="E394" s="129"/>
      <c r="F394" s="129"/>
      <c r="G394" s="129"/>
      <c r="H394" s="130"/>
      <c r="I394" s="131"/>
      <c r="J394" s="132"/>
      <c r="K394" s="129"/>
      <c r="L394" s="129"/>
      <c r="M394" s="129"/>
      <c r="N394" s="129"/>
      <c r="O394" s="133"/>
      <c r="Q394" s="134">
        <f t="shared" si="465"/>
        <v>0</v>
      </c>
      <c r="S394" s="126" t="str">
        <f t="shared" si="466"/>
        <v>VACAS PREÑADAS</v>
      </c>
      <c r="T394" s="135">
        <f t="shared" si="467"/>
        <v>12</v>
      </c>
      <c r="V394" s="95"/>
      <c r="W394" s="137"/>
      <c r="X394" s="137"/>
      <c r="Y394" s="137"/>
      <c r="Z394" s="138"/>
      <c r="AB394" s="139"/>
      <c r="AC394" s="137"/>
      <c r="AD394" s="137"/>
      <c r="AE394" s="137"/>
      <c r="AF394" s="137"/>
      <c r="AG394" s="140">
        <v>1</v>
      </c>
      <c r="AI394" s="134">
        <f t="shared" si="468"/>
        <v>11</v>
      </c>
      <c r="AK394" s="141" t="str">
        <f t="shared" si="469"/>
        <v>POTRO MACHO</v>
      </c>
      <c r="AL394" s="142">
        <f t="shared" si="470"/>
        <v>0</v>
      </c>
      <c r="AN394" s="95"/>
      <c r="AO394" s="144"/>
      <c r="AP394" s="144"/>
      <c r="AQ394" s="144"/>
      <c r="AR394" s="145"/>
      <c r="AS394" s="146"/>
      <c r="AT394" s="147"/>
      <c r="AU394" s="144"/>
      <c r="AV394" s="144"/>
      <c r="AW394" s="144"/>
      <c r="AX394" s="144"/>
      <c r="AY394" s="148"/>
      <c r="BA394" s="110">
        <f t="shared" si="471"/>
        <v>0</v>
      </c>
      <c r="BB394" s="149"/>
      <c r="BC394" s="126" t="str">
        <f t="shared" si="448"/>
        <v>VACAS PREÑADAS</v>
      </c>
      <c r="BD394" s="127">
        <f t="shared" si="472"/>
        <v>0</v>
      </c>
      <c r="BF394" s="113"/>
      <c r="BG394" s="151"/>
      <c r="BH394" s="151"/>
      <c r="BI394" s="151"/>
      <c r="BJ394" s="152"/>
      <c r="BL394" s="153"/>
      <c r="BM394" s="151"/>
      <c r="BN394" s="151"/>
      <c r="BO394" s="151"/>
      <c r="BP394" s="151"/>
      <c r="BQ394" s="154"/>
      <c r="BS394" s="110">
        <f t="shared" si="473"/>
        <v>0</v>
      </c>
      <c r="BT394" s="149"/>
      <c r="BU394" s="126" t="str">
        <f t="shared" si="449"/>
        <v>VACAS PREÑADAS</v>
      </c>
      <c r="BV394" s="127">
        <f t="shared" ref="BV394:BV399" si="475">+CK367</f>
        <v>0</v>
      </c>
      <c r="BX394" s="119"/>
      <c r="BY394" s="156"/>
      <c r="BZ394" s="156"/>
      <c r="CA394" s="156"/>
      <c r="CB394" s="157"/>
      <c r="CD394" s="158"/>
      <c r="CE394" s="156"/>
      <c r="CF394" s="156"/>
      <c r="CG394" s="156"/>
      <c r="CH394" s="156"/>
      <c r="CI394" s="159"/>
      <c r="CK394" s="110">
        <f t="shared" si="474"/>
        <v>0</v>
      </c>
    </row>
    <row r="395" spans="1:89" x14ac:dyDescent="0.3">
      <c r="A395" s="126" t="str">
        <f t="shared" si="463"/>
        <v>VACAS VACIAS</v>
      </c>
      <c r="B395" s="127">
        <f t="shared" si="464"/>
        <v>2</v>
      </c>
      <c r="D395" s="95"/>
      <c r="E395" s="129"/>
      <c r="F395" s="129"/>
      <c r="G395" s="129"/>
      <c r="H395" s="130"/>
      <c r="I395" s="131"/>
      <c r="J395" s="132"/>
      <c r="K395" s="129"/>
      <c r="L395" s="129"/>
      <c r="M395" s="129"/>
      <c r="N395" s="129"/>
      <c r="O395" s="133"/>
      <c r="Q395" s="134">
        <f t="shared" si="465"/>
        <v>2</v>
      </c>
      <c r="S395" s="126" t="str">
        <f t="shared" si="466"/>
        <v>VACAS VACIAS</v>
      </c>
      <c r="T395" s="135">
        <f t="shared" si="467"/>
        <v>3</v>
      </c>
      <c r="V395" s="95"/>
      <c r="W395" s="137"/>
      <c r="X395" s="137"/>
      <c r="Y395" s="137"/>
      <c r="Z395" s="138"/>
      <c r="AB395" s="139"/>
      <c r="AC395" s="137"/>
      <c r="AD395" s="137"/>
      <c r="AE395" s="137"/>
      <c r="AF395" s="137"/>
      <c r="AG395" s="140"/>
      <c r="AI395" s="134">
        <f t="shared" si="468"/>
        <v>3</v>
      </c>
      <c r="AK395" s="141" t="str">
        <f t="shared" si="469"/>
        <v>CABALLO</v>
      </c>
      <c r="AL395" s="142">
        <f t="shared" si="470"/>
        <v>1</v>
      </c>
      <c r="AN395" s="95"/>
      <c r="AO395" s="144"/>
      <c r="AP395" s="144"/>
      <c r="AQ395" s="144"/>
      <c r="AR395" s="145"/>
      <c r="AS395" s="146"/>
      <c r="AT395" s="147"/>
      <c r="AU395" s="144"/>
      <c r="AV395" s="144"/>
      <c r="AW395" s="144"/>
      <c r="AX395" s="144"/>
      <c r="AY395" s="148"/>
      <c r="BA395" s="110">
        <f t="shared" si="471"/>
        <v>1</v>
      </c>
      <c r="BB395" s="149"/>
      <c r="BC395" s="126" t="str">
        <f t="shared" si="448"/>
        <v>VACAS VACIAS</v>
      </c>
      <c r="BD395" s="127">
        <f t="shared" si="472"/>
        <v>0</v>
      </c>
      <c r="BF395" s="113"/>
      <c r="BG395" s="151"/>
      <c r="BH395" s="151"/>
      <c r="BI395" s="151"/>
      <c r="BJ395" s="152"/>
      <c r="BL395" s="153"/>
      <c r="BM395" s="151"/>
      <c r="BN395" s="151"/>
      <c r="BO395" s="151"/>
      <c r="BP395" s="151"/>
      <c r="BQ395" s="154"/>
      <c r="BS395" s="110">
        <f t="shared" si="473"/>
        <v>0</v>
      </c>
      <c r="BT395" s="149"/>
      <c r="BU395" s="126" t="str">
        <f t="shared" si="449"/>
        <v>VACAS VACIAS</v>
      </c>
      <c r="BV395" s="127">
        <f t="shared" si="475"/>
        <v>0</v>
      </c>
      <c r="BX395" s="119"/>
      <c r="BY395" s="156"/>
      <c r="BZ395" s="156"/>
      <c r="CA395" s="156"/>
      <c r="CB395" s="157"/>
      <c r="CD395" s="158"/>
      <c r="CE395" s="156"/>
      <c r="CF395" s="156"/>
      <c r="CG395" s="156"/>
      <c r="CH395" s="156"/>
      <c r="CI395" s="159"/>
      <c r="CK395" s="110">
        <f t="shared" si="474"/>
        <v>0</v>
      </c>
    </row>
    <row r="396" spans="1:89" x14ac:dyDescent="0.3">
      <c r="A396" s="126" t="str">
        <f t="shared" si="463"/>
        <v>NOVILLAS VACIAS</v>
      </c>
      <c r="B396" s="127">
        <f t="shared" si="464"/>
        <v>1</v>
      </c>
      <c r="D396" s="95"/>
      <c r="E396" s="129"/>
      <c r="F396" s="129"/>
      <c r="G396" s="129"/>
      <c r="H396" s="130"/>
      <c r="I396" s="131"/>
      <c r="J396" s="132"/>
      <c r="K396" s="129"/>
      <c r="L396" s="129"/>
      <c r="M396" s="129"/>
      <c r="N396" s="129"/>
      <c r="O396" s="133"/>
      <c r="Q396" s="134">
        <f t="shared" si="465"/>
        <v>1</v>
      </c>
      <c r="S396" s="126" t="str">
        <f t="shared" si="466"/>
        <v>NOVILLAS VACIAS</v>
      </c>
      <c r="T396" s="135">
        <f t="shared" si="467"/>
        <v>0</v>
      </c>
      <c r="V396" s="95"/>
      <c r="W396" s="137"/>
      <c r="X396" s="137"/>
      <c r="Y396" s="137"/>
      <c r="Z396" s="138"/>
      <c r="AB396" s="139"/>
      <c r="AC396" s="137"/>
      <c r="AD396" s="137"/>
      <c r="AE396" s="137"/>
      <c r="AF396" s="137"/>
      <c r="AG396" s="140"/>
      <c r="AI396" s="134">
        <f t="shared" si="468"/>
        <v>0</v>
      </c>
      <c r="AK396" s="141" t="str">
        <f t="shared" si="469"/>
        <v>YEGUA</v>
      </c>
      <c r="AL396" s="142">
        <f t="shared" si="470"/>
        <v>1</v>
      </c>
      <c r="AN396" s="95"/>
      <c r="AO396" s="144"/>
      <c r="AP396" s="144"/>
      <c r="AQ396" s="144"/>
      <c r="AR396" s="145"/>
      <c r="AS396" s="146"/>
      <c r="AT396" s="147"/>
      <c r="AU396" s="144"/>
      <c r="AV396" s="144"/>
      <c r="AW396" s="144"/>
      <c r="AX396" s="144"/>
      <c r="AY396" s="148"/>
      <c r="BA396" s="110">
        <f t="shared" si="471"/>
        <v>1</v>
      </c>
      <c r="BB396" s="149"/>
      <c r="BC396" s="126" t="str">
        <f t="shared" si="448"/>
        <v>NOVILLAS VACIAS</v>
      </c>
      <c r="BD396" s="127">
        <f t="shared" si="472"/>
        <v>0</v>
      </c>
      <c r="BF396" s="113"/>
      <c r="BG396" s="151"/>
      <c r="BH396" s="151"/>
      <c r="BI396" s="151"/>
      <c r="BJ396" s="152"/>
      <c r="BL396" s="153"/>
      <c r="BM396" s="151"/>
      <c r="BN396" s="151"/>
      <c r="BO396" s="151"/>
      <c r="BP396" s="151"/>
      <c r="BQ396" s="154"/>
      <c r="BS396" s="110">
        <f t="shared" si="473"/>
        <v>0</v>
      </c>
      <c r="BT396" s="149"/>
      <c r="BU396" s="126" t="str">
        <f t="shared" si="449"/>
        <v>NOVILLAS VACIAS</v>
      </c>
      <c r="BV396" s="127">
        <f t="shared" si="475"/>
        <v>0</v>
      </c>
      <c r="BX396" s="119"/>
      <c r="BY396" s="156"/>
      <c r="BZ396" s="156"/>
      <c r="CA396" s="156"/>
      <c r="CB396" s="157"/>
      <c r="CD396" s="158"/>
      <c r="CE396" s="156"/>
      <c r="CF396" s="156"/>
      <c r="CG396" s="156"/>
      <c r="CH396" s="156"/>
      <c r="CI396" s="159"/>
      <c r="CK396" s="110">
        <f t="shared" si="474"/>
        <v>0</v>
      </c>
    </row>
    <row r="397" spans="1:89" x14ac:dyDescent="0.3">
      <c r="A397" s="126" t="str">
        <f t="shared" si="463"/>
        <v xml:space="preserve">NOVILLAS PREÑADAS </v>
      </c>
      <c r="B397" s="127">
        <f t="shared" si="464"/>
        <v>0</v>
      </c>
      <c r="D397" s="95"/>
      <c r="E397" s="129"/>
      <c r="F397" s="129"/>
      <c r="G397" s="129"/>
      <c r="H397" s="130"/>
      <c r="I397" s="131"/>
      <c r="J397" s="132"/>
      <c r="K397" s="129"/>
      <c r="L397" s="129"/>
      <c r="M397" s="129"/>
      <c r="N397" s="129"/>
      <c r="O397" s="133"/>
      <c r="Q397" s="134">
        <f t="shared" si="465"/>
        <v>0</v>
      </c>
      <c r="S397" s="126" t="str">
        <f t="shared" si="466"/>
        <v xml:space="preserve">NOVILLAS PREÑADAS </v>
      </c>
      <c r="T397" s="135">
        <f t="shared" si="467"/>
        <v>5</v>
      </c>
      <c r="V397" s="95"/>
      <c r="W397" s="137"/>
      <c r="X397" s="137"/>
      <c r="Y397" s="137"/>
      <c r="Z397" s="138"/>
      <c r="AB397" s="139"/>
      <c r="AC397" s="137"/>
      <c r="AD397" s="137"/>
      <c r="AE397" s="137"/>
      <c r="AF397" s="137"/>
      <c r="AG397" s="140"/>
      <c r="AI397" s="134">
        <f t="shared" si="468"/>
        <v>5</v>
      </c>
      <c r="AK397" s="141">
        <f t="shared" si="469"/>
        <v>0</v>
      </c>
      <c r="AL397" s="142">
        <f t="shared" si="470"/>
        <v>0</v>
      </c>
      <c r="AN397" s="95"/>
      <c r="AO397" s="144"/>
      <c r="AP397" s="144"/>
      <c r="AQ397" s="144"/>
      <c r="AR397" s="145"/>
      <c r="AS397" s="146"/>
      <c r="AT397" s="147"/>
      <c r="AU397" s="144"/>
      <c r="AV397" s="144"/>
      <c r="AW397" s="144"/>
      <c r="AX397" s="144"/>
      <c r="AY397" s="148"/>
      <c r="BA397" s="110">
        <f t="shared" si="471"/>
        <v>0</v>
      </c>
      <c r="BB397" s="149"/>
      <c r="BC397" s="126" t="str">
        <f t="shared" si="448"/>
        <v xml:space="preserve">NOVILLAS PREÑADAS </v>
      </c>
      <c r="BD397" s="127">
        <f t="shared" si="472"/>
        <v>0</v>
      </c>
      <c r="BF397" s="113"/>
      <c r="BG397" s="151"/>
      <c r="BH397" s="151"/>
      <c r="BI397" s="151"/>
      <c r="BJ397" s="152"/>
      <c r="BL397" s="153"/>
      <c r="BM397" s="151"/>
      <c r="BN397" s="151"/>
      <c r="BO397" s="151"/>
      <c r="BP397" s="151"/>
      <c r="BQ397" s="154"/>
      <c r="BS397" s="110">
        <f t="shared" si="473"/>
        <v>0</v>
      </c>
      <c r="BT397" s="149"/>
      <c r="BU397" s="126" t="str">
        <f t="shared" si="449"/>
        <v xml:space="preserve">NOVILLAS PREÑADAS </v>
      </c>
      <c r="BV397" s="127">
        <f t="shared" si="475"/>
        <v>0</v>
      </c>
      <c r="BX397" s="119"/>
      <c r="BY397" s="156"/>
      <c r="BZ397" s="156"/>
      <c r="CA397" s="156"/>
      <c r="CB397" s="157"/>
      <c r="CD397" s="158"/>
      <c r="CE397" s="156"/>
      <c r="CF397" s="156"/>
      <c r="CG397" s="156"/>
      <c r="CH397" s="156"/>
      <c r="CI397" s="159"/>
      <c r="CK397" s="110">
        <f t="shared" si="474"/>
        <v>0</v>
      </c>
    </row>
    <row r="398" spans="1:89" x14ac:dyDescent="0.3">
      <c r="A398" s="126" t="str">
        <f t="shared" si="463"/>
        <v>TOROS</v>
      </c>
      <c r="B398" s="127">
        <f t="shared" si="464"/>
        <v>1</v>
      </c>
      <c r="D398" s="95"/>
      <c r="E398" s="129"/>
      <c r="F398" s="129"/>
      <c r="G398" s="129"/>
      <c r="H398" s="130"/>
      <c r="I398" s="131"/>
      <c r="J398" s="132"/>
      <c r="K398" s="129"/>
      <c r="L398" s="129"/>
      <c r="M398" s="129"/>
      <c r="N398" s="129"/>
      <c r="O398" s="133"/>
      <c r="Q398" s="134">
        <f t="shared" si="465"/>
        <v>1</v>
      </c>
      <c r="S398" s="126" t="str">
        <f t="shared" si="466"/>
        <v>TOROS</v>
      </c>
      <c r="T398" s="135">
        <f t="shared" si="467"/>
        <v>16</v>
      </c>
      <c r="V398" s="95"/>
      <c r="W398" s="137"/>
      <c r="X398" s="137"/>
      <c r="Y398" s="137"/>
      <c r="Z398" s="138"/>
      <c r="AB398" s="139"/>
      <c r="AC398" s="137"/>
      <c r="AD398" s="137"/>
      <c r="AE398" s="137"/>
      <c r="AF398" s="137"/>
      <c r="AG398" s="140"/>
      <c r="AI398" s="134">
        <f t="shared" si="468"/>
        <v>16</v>
      </c>
      <c r="AK398" s="141">
        <f t="shared" si="469"/>
        <v>0</v>
      </c>
      <c r="AL398" s="142">
        <f t="shared" si="470"/>
        <v>0</v>
      </c>
      <c r="AN398" s="95"/>
      <c r="AO398" s="144"/>
      <c r="AP398" s="144"/>
      <c r="AQ398" s="144"/>
      <c r="AR398" s="145"/>
      <c r="AS398" s="146"/>
      <c r="AT398" s="147"/>
      <c r="AU398" s="144"/>
      <c r="AV398" s="144"/>
      <c r="AW398" s="144"/>
      <c r="AX398" s="144"/>
      <c r="AY398" s="148"/>
      <c r="BA398" s="110">
        <f t="shared" si="471"/>
        <v>0</v>
      </c>
      <c r="BB398" s="149"/>
      <c r="BC398" s="126" t="str">
        <f t="shared" si="448"/>
        <v>TOROS</v>
      </c>
      <c r="BD398" s="127">
        <f t="shared" si="472"/>
        <v>0</v>
      </c>
      <c r="BF398" s="113"/>
      <c r="BG398" s="151"/>
      <c r="BH398" s="151"/>
      <c r="BI398" s="151"/>
      <c r="BJ398" s="152"/>
      <c r="BL398" s="153"/>
      <c r="BM398" s="151"/>
      <c r="BN398" s="151"/>
      <c r="BO398" s="151"/>
      <c r="BP398" s="151"/>
      <c r="BQ398" s="154"/>
      <c r="BS398" s="110">
        <f t="shared" si="473"/>
        <v>0</v>
      </c>
      <c r="BT398" s="149"/>
      <c r="BU398" s="126" t="str">
        <f t="shared" si="449"/>
        <v>TOROS</v>
      </c>
      <c r="BV398" s="127">
        <f t="shared" si="475"/>
        <v>2</v>
      </c>
      <c r="BX398" s="119"/>
      <c r="BY398" s="156"/>
      <c r="BZ398" s="156"/>
      <c r="CA398" s="156"/>
      <c r="CB398" s="157"/>
      <c r="CD398" s="158"/>
      <c r="CE398" s="156"/>
      <c r="CF398" s="156"/>
      <c r="CG398" s="156"/>
      <c r="CH398" s="156"/>
      <c r="CI398" s="159"/>
      <c r="CK398" s="110">
        <f t="shared" si="474"/>
        <v>2</v>
      </c>
    </row>
    <row r="399" spans="1:89" x14ac:dyDescent="0.3">
      <c r="A399" s="126">
        <f t="shared" si="463"/>
        <v>0</v>
      </c>
      <c r="B399" s="127">
        <f t="shared" si="464"/>
        <v>0</v>
      </c>
      <c r="D399" s="95"/>
      <c r="E399" s="129"/>
      <c r="F399" s="129"/>
      <c r="G399" s="129"/>
      <c r="H399" s="130"/>
      <c r="I399" s="131"/>
      <c r="J399" s="132"/>
      <c r="K399" s="129"/>
      <c r="L399" s="129"/>
      <c r="M399" s="129"/>
      <c r="N399" s="129"/>
      <c r="O399" s="133"/>
      <c r="Q399" s="134">
        <f t="shared" si="465"/>
        <v>0</v>
      </c>
      <c r="S399" s="126">
        <f t="shared" si="466"/>
        <v>0</v>
      </c>
      <c r="T399" s="135">
        <f t="shared" si="467"/>
        <v>0</v>
      </c>
      <c r="V399" s="95"/>
      <c r="W399" s="137"/>
      <c r="X399" s="137"/>
      <c r="Y399" s="137"/>
      <c r="Z399" s="138"/>
      <c r="AB399" s="139"/>
      <c r="AC399" s="137"/>
      <c r="AD399" s="137"/>
      <c r="AE399" s="137"/>
      <c r="AF399" s="137"/>
      <c r="AG399" s="140"/>
      <c r="AI399" s="134">
        <f t="shared" si="468"/>
        <v>0</v>
      </c>
      <c r="AK399" s="141">
        <f t="shared" si="469"/>
        <v>0</v>
      </c>
      <c r="AL399" s="142">
        <f t="shared" si="470"/>
        <v>0</v>
      </c>
      <c r="AN399" s="95"/>
      <c r="AO399" s="144"/>
      <c r="AP399" s="144"/>
      <c r="AQ399" s="144"/>
      <c r="AR399" s="145"/>
      <c r="AS399" s="146"/>
      <c r="AT399" s="147"/>
      <c r="AU399" s="144"/>
      <c r="AV399" s="144"/>
      <c r="AW399" s="144"/>
      <c r="AX399" s="144"/>
      <c r="AY399" s="148"/>
      <c r="BA399" s="110">
        <f t="shared" si="471"/>
        <v>0</v>
      </c>
      <c r="BB399" s="149"/>
      <c r="BC399" s="126">
        <f t="shared" si="448"/>
        <v>0</v>
      </c>
      <c r="BD399" s="127">
        <f t="shared" si="472"/>
        <v>0</v>
      </c>
      <c r="BF399" s="113"/>
      <c r="BG399" s="151"/>
      <c r="BH399" s="151"/>
      <c r="BI399" s="151"/>
      <c r="BJ399" s="152"/>
      <c r="BL399" s="153"/>
      <c r="BM399" s="151"/>
      <c r="BN399" s="151"/>
      <c r="BO399" s="151"/>
      <c r="BP399" s="151"/>
      <c r="BQ399" s="154"/>
      <c r="BS399" s="110">
        <f t="shared" si="473"/>
        <v>0</v>
      </c>
      <c r="BT399" s="149"/>
      <c r="BU399" s="126">
        <f t="shared" si="449"/>
        <v>0</v>
      </c>
      <c r="BV399" s="127">
        <f t="shared" si="475"/>
        <v>0</v>
      </c>
      <c r="BX399" s="119"/>
      <c r="BY399" s="156"/>
      <c r="BZ399" s="156"/>
      <c r="CA399" s="156"/>
      <c r="CB399" s="157"/>
      <c r="CD399" s="158"/>
      <c r="CE399" s="156"/>
      <c r="CF399" s="156"/>
      <c r="CG399" s="156"/>
      <c r="CH399" s="156"/>
      <c r="CI399" s="159"/>
      <c r="CK399" s="110">
        <f t="shared" si="474"/>
        <v>0</v>
      </c>
    </row>
    <row r="400" spans="1:89" s="125" customFormat="1" x14ac:dyDescent="0.3">
      <c r="A400" s="93" t="s">
        <v>37</v>
      </c>
      <c r="B400" s="127"/>
      <c r="C400"/>
      <c r="D400" s="95"/>
      <c r="E400" s="160"/>
      <c r="F400" s="160"/>
      <c r="G400" s="160"/>
      <c r="H400" s="161"/>
      <c r="I400" s="131"/>
      <c r="J400" s="175"/>
      <c r="K400" s="160"/>
      <c r="L400" s="160"/>
      <c r="M400" s="160"/>
      <c r="N400" s="160"/>
      <c r="O400" s="176"/>
      <c r="P400"/>
      <c r="Q400" s="134"/>
      <c r="R400"/>
      <c r="S400" s="93" t="s">
        <v>37</v>
      </c>
      <c r="T400" s="135"/>
      <c r="U400"/>
      <c r="V400" s="95"/>
      <c r="W400" s="165"/>
      <c r="X400" s="165"/>
      <c r="Y400" s="165"/>
      <c r="Z400" s="166"/>
      <c r="AA400"/>
      <c r="AB400" s="177"/>
      <c r="AC400" s="165"/>
      <c r="AD400" s="165"/>
      <c r="AE400" s="165"/>
      <c r="AF400" s="165"/>
      <c r="AG400" s="178"/>
      <c r="AH400"/>
      <c r="AI400" s="101"/>
      <c r="AJ400"/>
      <c r="AK400" s="102"/>
      <c r="AL400" s="142"/>
      <c r="AM400" s="26"/>
      <c r="AN400" s="95"/>
      <c r="AO400" s="170"/>
      <c r="AP400" s="170"/>
      <c r="AQ400" s="170"/>
      <c r="AR400" s="171"/>
      <c r="AS400" s="107"/>
      <c r="AT400" s="172"/>
      <c r="AU400" s="170"/>
      <c r="AV400" s="170"/>
      <c r="AW400" s="170"/>
      <c r="AX400" s="170"/>
      <c r="AY400" s="173"/>
      <c r="AZ400" s="107"/>
      <c r="BA400" s="174"/>
      <c r="BB400" s="111"/>
      <c r="BC400" s="93" t="str">
        <f>BC373</f>
        <v>GAN. CEBA</v>
      </c>
      <c r="BD400" s="127"/>
      <c r="BE400" s="26"/>
      <c r="BF400" s="113"/>
      <c r="BG400" s="114"/>
      <c r="BH400" s="114"/>
      <c r="BI400" s="114"/>
      <c r="BJ400" s="115"/>
      <c r="BK400" s="112"/>
      <c r="BL400" s="116"/>
      <c r="BM400" s="114"/>
      <c r="BN400" s="114"/>
      <c r="BO400" s="114"/>
      <c r="BP400" s="114"/>
      <c r="BQ400" s="117"/>
      <c r="BR400" s="26"/>
      <c r="BS400" s="118"/>
      <c r="BT400" s="111"/>
      <c r="BU400" s="93" t="str">
        <f>BU373</f>
        <v>GAN. CEBA</v>
      </c>
      <c r="BV400" s="127"/>
      <c r="BW400" s="26"/>
      <c r="BX400" s="119"/>
      <c r="BY400" s="120"/>
      <c r="BZ400" s="120"/>
      <c r="CA400" s="120"/>
      <c r="CB400" s="121"/>
      <c r="CC400" s="112"/>
      <c r="CD400" s="122"/>
      <c r="CE400" s="120"/>
      <c r="CF400" s="120"/>
      <c r="CG400" s="120"/>
      <c r="CH400" s="120"/>
      <c r="CI400" s="123"/>
      <c r="CJ400" s="26"/>
      <c r="CK400" s="124"/>
    </row>
    <row r="401" spans="1:89" x14ac:dyDescent="0.3">
      <c r="A401" s="126" t="str">
        <f>+A374</f>
        <v>NOVILLOS</v>
      </c>
      <c r="B401" s="127">
        <f>+Q374</f>
        <v>45</v>
      </c>
      <c r="D401" s="95"/>
      <c r="E401" s="129"/>
      <c r="F401" s="129"/>
      <c r="G401" s="129"/>
      <c r="H401" s="130"/>
      <c r="I401" s="131"/>
      <c r="J401" s="132"/>
      <c r="K401" s="129"/>
      <c r="L401" s="129"/>
      <c r="M401" s="129"/>
      <c r="N401" s="129"/>
      <c r="O401" s="133"/>
      <c r="Q401" s="134">
        <f>SUM(B401+D401+E401+F401+G401+H401-J401-K401-L401-M401-N401-O401)</f>
        <v>45</v>
      </c>
      <c r="S401" s="126" t="str">
        <f>+S374</f>
        <v>NOVILLOS</v>
      </c>
      <c r="T401" s="135">
        <f>+AI374</f>
        <v>0</v>
      </c>
      <c r="V401" s="95"/>
      <c r="W401" s="137"/>
      <c r="X401" s="137"/>
      <c r="Y401" s="137"/>
      <c r="Z401" s="138"/>
      <c r="AB401" s="139"/>
      <c r="AC401" s="137"/>
      <c r="AD401" s="137"/>
      <c r="AE401" s="137"/>
      <c r="AF401" s="137"/>
      <c r="AG401" s="140"/>
      <c r="AI401" s="134">
        <f>SUM(T401+V401+W401+X401+Y401+Z401-AB401-AC401-AD401-AE401-AF401-AG401)</f>
        <v>0</v>
      </c>
      <c r="AK401" s="179">
        <f>AK374</f>
        <v>0</v>
      </c>
      <c r="AL401" s="142">
        <f>+BA374</f>
        <v>0</v>
      </c>
      <c r="AN401" s="95"/>
      <c r="AO401" s="144"/>
      <c r="AP401" s="144"/>
      <c r="AQ401" s="144"/>
      <c r="AR401" s="145"/>
      <c r="AS401" s="146"/>
      <c r="AT401" s="147"/>
      <c r="AU401" s="144"/>
      <c r="AV401" s="144"/>
      <c r="AW401" s="144"/>
      <c r="AX401" s="144"/>
      <c r="AY401" s="148"/>
      <c r="BA401" s="110">
        <f>SUM(AL401+AN401+AO401+AP401+AQ401+AR401-AT401-AU401-AV401-AW401-AX401-AY401)</f>
        <v>0</v>
      </c>
      <c r="BB401" s="149"/>
      <c r="BC401" s="126" t="str">
        <f t="shared" si="448"/>
        <v>NOVILLOS</v>
      </c>
      <c r="BD401" s="127">
        <f>+BS374</f>
        <v>275</v>
      </c>
      <c r="BF401" s="113"/>
      <c r="BG401" s="151"/>
      <c r="BH401" s="151"/>
      <c r="BI401" s="151"/>
      <c r="BJ401" s="152"/>
      <c r="BL401" s="153"/>
      <c r="BM401" s="151"/>
      <c r="BN401" s="151"/>
      <c r="BO401" s="151"/>
      <c r="BP401" s="151"/>
      <c r="BQ401" s="154"/>
      <c r="BS401" s="110">
        <f>SUM(BD401+BF401+BG401+BH401+BI401+BJ401-BL401-BM401-BN401-BO401-BP401-BQ401)</f>
        <v>275</v>
      </c>
      <c r="BT401" s="149"/>
      <c r="BU401" s="126" t="str">
        <f t="shared" si="449"/>
        <v>NOVILLOS</v>
      </c>
      <c r="BV401" s="127">
        <f>+CK374</f>
        <v>176</v>
      </c>
      <c r="BX401" s="119"/>
      <c r="BY401" s="156"/>
      <c r="BZ401" s="156"/>
      <c r="CA401" s="156"/>
      <c r="CB401" s="157"/>
      <c r="CD401" s="158"/>
      <c r="CE401" s="156"/>
      <c r="CF401" s="156"/>
      <c r="CG401" s="156"/>
      <c r="CH401" s="156"/>
      <c r="CI401" s="159"/>
      <c r="CK401" s="110">
        <f>SUM(BV401+BX401+BY401+BZ401+CA401+CB401-CD401-CE401-CF401-CG401-CH401-CI401)</f>
        <v>176</v>
      </c>
    </row>
    <row r="402" spans="1:89" x14ac:dyDescent="0.3">
      <c r="A402" s="126" t="str">
        <f>+A375</f>
        <v>CALENTADORES</v>
      </c>
      <c r="B402" s="127">
        <f>+Q375</f>
        <v>0</v>
      </c>
      <c r="D402" s="95"/>
      <c r="E402" s="129"/>
      <c r="F402" s="129"/>
      <c r="G402" s="129"/>
      <c r="H402" s="130"/>
      <c r="I402" s="131"/>
      <c r="J402" s="132"/>
      <c r="K402" s="129"/>
      <c r="L402" s="129"/>
      <c r="M402" s="129"/>
      <c r="N402" s="129"/>
      <c r="O402" s="133"/>
      <c r="Q402" s="134">
        <f>SUM(B402+D402+E402+F402+G402+H402-J402-K402-L402-M402-N402-O402)</f>
        <v>0</v>
      </c>
      <c r="S402" s="126" t="str">
        <f>+S375</f>
        <v>CALENTADORES</v>
      </c>
      <c r="T402" s="135">
        <f>+AI375</f>
        <v>0</v>
      </c>
      <c r="V402" s="95"/>
      <c r="W402" s="137"/>
      <c r="X402" s="137"/>
      <c r="Y402" s="137"/>
      <c r="Z402" s="138"/>
      <c r="AB402" s="139"/>
      <c r="AC402" s="137"/>
      <c r="AD402" s="137"/>
      <c r="AE402" s="137"/>
      <c r="AF402" s="137"/>
      <c r="AG402" s="140"/>
      <c r="AI402" s="134">
        <f>SUM(T402+V402+W402+X402+Y402+Z402-AB402-AC402-AD402-AE402-AF402-AG402)</f>
        <v>0</v>
      </c>
      <c r="AK402" s="179">
        <f>AK375</f>
        <v>0</v>
      </c>
      <c r="AL402" s="142">
        <f>+BA375</f>
        <v>0</v>
      </c>
      <c r="AN402" s="95"/>
      <c r="AO402" s="144"/>
      <c r="AP402" s="144"/>
      <c r="AQ402" s="144"/>
      <c r="AR402" s="145"/>
      <c r="AS402" s="146"/>
      <c r="AT402" s="147"/>
      <c r="AU402" s="144"/>
      <c r="AV402" s="144"/>
      <c r="AW402" s="144"/>
      <c r="AX402" s="144"/>
      <c r="AY402" s="148"/>
      <c r="BA402" s="110">
        <f>SUM(AL402+AN402+AO402+AP402+AQ402+AR402-AT402-AU402-AV402-AW402-AX402-AY402)</f>
        <v>0</v>
      </c>
      <c r="BB402" s="149"/>
      <c r="BC402" s="126" t="str">
        <f t="shared" si="448"/>
        <v>CALENTADORES</v>
      </c>
      <c r="BD402" s="127">
        <f>+BS375</f>
        <v>0</v>
      </c>
      <c r="BF402" s="113"/>
      <c r="BG402" s="151"/>
      <c r="BH402" s="151"/>
      <c r="BI402" s="151"/>
      <c r="BJ402" s="152"/>
      <c r="BL402" s="153"/>
      <c r="BM402" s="151"/>
      <c r="BN402" s="151"/>
      <c r="BO402" s="151"/>
      <c r="BP402" s="151"/>
      <c r="BQ402" s="154"/>
      <c r="BS402" s="110">
        <f>SUM(BD402+BF402+BG402+BH402+BI402+BJ402-BL402-BM402-BN402-BO402-BP402-BQ402)</f>
        <v>0</v>
      </c>
      <c r="BT402" s="149"/>
      <c r="BU402" s="126" t="str">
        <f t="shared" si="449"/>
        <v>CALENTADORES</v>
      </c>
      <c r="BV402" s="127">
        <f>+CK375</f>
        <v>0</v>
      </c>
      <c r="BX402" s="119"/>
      <c r="BY402" s="156"/>
      <c r="BZ402" s="156"/>
      <c r="CA402" s="156"/>
      <c r="CB402" s="157"/>
      <c r="CD402" s="158"/>
      <c r="CE402" s="156"/>
      <c r="CF402" s="156"/>
      <c r="CG402" s="156"/>
      <c r="CH402" s="156"/>
      <c r="CI402" s="159"/>
      <c r="CK402" s="110">
        <f>SUM(BV402+BX402+BY402+BZ402+CA402+CB402-CD402-CE402-CF402-CG402-CH402-CI402)</f>
        <v>0</v>
      </c>
    </row>
    <row r="403" spans="1:89" x14ac:dyDescent="0.3">
      <c r="A403" s="126" t="str">
        <f>+A376</f>
        <v>VACAS CUCHILLO</v>
      </c>
      <c r="B403" s="127">
        <f>+Q376</f>
        <v>0</v>
      </c>
      <c r="D403" s="95"/>
      <c r="E403" s="129"/>
      <c r="F403" s="129"/>
      <c r="G403" s="129"/>
      <c r="H403" s="130"/>
      <c r="I403" s="131"/>
      <c r="J403" s="132"/>
      <c r="K403" s="129"/>
      <c r="L403" s="129"/>
      <c r="M403" s="129"/>
      <c r="N403" s="129"/>
      <c r="O403" s="133"/>
      <c r="Q403" s="134">
        <f>SUM(B403+D403+E403+F403+G403+H403-J403-K403-L403-M403-N403-O403)</f>
        <v>0</v>
      </c>
      <c r="S403" s="126" t="str">
        <f>+S376</f>
        <v>VACAS CUCHILLO</v>
      </c>
      <c r="T403" s="135">
        <f>+AI376</f>
        <v>0</v>
      </c>
      <c r="V403" s="95"/>
      <c r="W403" s="137"/>
      <c r="X403" s="137"/>
      <c r="Y403" s="137"/>
      <c r="Z403" s="138"/>
      <c r="AB403" s="139"/>
      <c r="AC403" s="137"/>
      <c r="AD403" s="137"/>
      <c r="AE403" s="137"/>
      <c r="AF403" s="137"/>
      <c r="AG403" s="140"/>
      <c r="AI403" s="134">
        <f>SUM(T403+V403+W403+X403+Y403+Z403-AB403-AC403-AD403-AE403-AF403-AG403)</f>
        <v>0</v>
      </c>
      <c r="AK403" s="179">
        <f>AK376</f>
        <v>0</v>
      </c>
      <c r="AL403" s="142">
        <f>+BA376</f>
        <v>0</v>
      </c>
      <c r="AN403" s="95"/>
      <c r="AO403" s="144"/>
      <c r="AP403" s="144"/>
      <c r="AQ403" s="144"/>
      <c r="AR403" s="145"/>
      <c r="AS403" s="146"/>
      <c r="AT403" s="147"/>
      <c r="AU403" s="144"/>
      <c r="AV403" s="144"/>
      <c r="AW403" s="144"/>
      <c r="AX403" s="144"/>
      <c r="AY403" s="148"/>
      <c r="BA403" s="110">
        <f>SUM(AL403+AN403+AO403+AP403+AQ403+AR403-AT403-AU403-AV403-AW403-AX403-AY403)</f>
        <v>0</v>
      </c>
      <c r="BB403" s="149"/>
      <c r="BC403" s="126" t="str">
        <f t="shared" si="448"/>
        <v>VACAS CUCHILLO</v>
      </c>
      <c r="BD403" s="127">
        <f>+BS376</f>
        <v>0</v>
      </c>
      <c r="BF403" s="113"/>
      <c r="BG403" s="151"/>
      <c r="BH403" s="151"/>
      <c r="BI403" s="151"/>
      <c r="BJ403" s="152"/>
      <c r="BL403" s="153"/>
      <c r="BM403" s="151"/>
      <c r="BN403" s="151"/>
      <c r="BO403" s="151"/>
      <c r="BP403" s="151"/>
      <c r="BQ403" s="154"/>
      <c r="BS403" s="110">
        <f>SUM(BD403+BF403+BG403+BH403+BI403+BJ403-BL403-BM403-BN403-BO403-BP403-BQ403)</f>
        <v>0</v>
      </c>
      <c r="BT403" s="149"/>
      <c r="BU403" s="126" t="str">
        <f t="shared" si="449"/>
        <v>VACAS CUCHILLO</v>
      </c>
      <c r="BV403" s="127">
        <f>+CK376</f>
        <v>0</v>
      </c>
      <c r="BX403" s="119"/>
      <c r="BY403" s="156"/>
      <c r="BZ403" s="156"/>
      <c r="CA403" s="156"/>
      <c r="CB403" s="157"/>
      <c r="CD403" s="158"/>
      <c r="CE403" s="156"/>
      <c r="CF403" s="156"/>
      <c r="CG403" s="156"/>
      <c r="CH403" s="156"/>
      <c r="CI403" s="159"/>
      <c r="CK403" s="110">
        <f>SUM(BV403+BX403+BY403+BZ403+CA403+CB403-CD403-CE403-CF403-CG403-CH403-CI403)</f>
        <v>0</v>
      </c>
    </row>
    <row r="404" spans="1:89" ht="15" thickBot="1" x14ac:dyDescent="0.35">
      <c r="A404" s="126" t="str">
        <f>+A377</f>
        <v>NOVILLAS CUCHILLOS</v>
      </c>
      <c r="B404" s="127">
        <f>+Q377</f>
        <v>0</v>
      </c>
      <c r="D404" s="95"/>
      <c r="E404" s="180"/>
      <c r="F404" s="180"/>
      <c r="G404" s="180"/>
      <c r="H404" s="181"/>
      <c r="I404" s="131"/>
      <c r="J404" s="182"/>
      <c r="K404" s="183"/>
      <c r="L404" s="183"/>
      <c r="M404" s="183"/>
      <c r="N404" s="183"/>
      <c r="O404" s="184"/>
      <c r="Q404" s="134">
        <f>SUM(B404+D404+E404+F404+G404+H404-J404-K404-L404-M404-N404-O404)</f>
        <v>0</v>
      </c>
      <c r="S404" s="126" t="str">
        <f>+S377</f>
        <v>NOVILLAS CUCHILLOS</v>
      </c>
      <c r="T404" s="135">
        <f>+AI377</f>
        <v>0</v>
      </c>
      <c r="V404" s="95"/>
      <c r="W404" s="185"/>
      <c r="X404" s="185"/>
      <c r="Y404" s="185"/>
      <c r="Z404" s="186"/>
      <c r="AB404" s="187"/>
      <c r="AC404" s="188"/>
      <c r="AD404" s="188"/>
      <c r="AE404" s="188"/>
      <c r="AF404" s="188"/>
      <c r="AG404" s="189"/>
      <c r="AI404" s="134">
        <f>SUM(T404+V404+W404+X404+Y404+Z404-AB404-AC404-AD404-AE404-AF404-AG404)</f>
        <v>0</v>
      </c>
      <c r="AK404" s="179">
        <f>AK377</f>
        <v>0</v>
      </c>
      <c r="AL404" s="142">
        <f>+BA377</f>
        <v>0</v>
      </c>
      <c r="AN404" s="95"/>
      <c r="AO404" s="190"/>
      <c r="AP404" s="190"/>
      <c r="AQ404" s="190"/>
      <c r="AR404" s="191"/>
      <c r="AS404" s="146"/>
      <c r="AT404" s="192"/>
      <c r="AU404" s="193"/>
      <c r="AV404" s="193"/>
      <c r="AW404" s="193"/>
      <c r="AX404" s="193"/>
      <c r="AY404" s="194"/>
      <c r="BA404" s="110">
        <f>SUM(AL404+AN404+AO404+AP404+AQ404+AR404-AT404-AU404-AV404-AW404-AX404-AY404)</f>
        <v>0</v>
      </c>
      <c r="BB404" s="149"/>
      <c r="BC404" s="126" t="str">
        <f t="shared" si="448"/>
        <v>NOVILLAS CUCHILLOS</v>
      </c>
      <c r="BD404" s="127">
        <f>+BS377</f>
        <v>0</v>
      </c>
      <c r="BF404" s="113"/>
      <c r="BG404" s="151"/>
      <c r="BH404" s="151"/>
      <c r="BI404" s="151"/>
      <c r="BJ404" s="152"/>
      <c r="BL404" s="153"/>
      <c r="BM404" s="151"/>
      <c r="BN404" s="151"/>
      <c r="BO404" s="151"/>
      <c r="BP404" s="151"/>
      <c r="BQ404" s="154"/>
      <c r="BS404" s="110">
        <f>SUM(BD404+BF404+BG404+BH404+BI404+BJ404-BL404-BM404-BN404-BO404-BP404-BQ404)</f>
        <v>0</v>
      </c>
      <c r="BT404" s="149"/>
      <c r="BU404" s="126" t="str">
        <f t="shared" si="449"/>
        <v>NOVILLAS CUCHILLOS</v>
      </c>
      <c r="BV404" s="127">
        <f>+CK377</f>
        <v>0</v>
      </c>
      <c r="BX404" s="119"/>
      <c r="BY404" s="156"/>
      <c r="BZ404" s="156"/>
      <c r="CA404" s="156"/>
      <c r="CB404" s="157"/>
      <c r="CD404" s="158"/>
      <c r="CE404" s="156"/>
      <c r="CF404" s="156"/>
      <c r="CG404" s="156"/>
      <c r="CH404" s="156"/>
      <c r="CI404" s="159"/>
      <c r="CK404" s="110">
        <f>SUM(BV404+BX404+BY404+BZ404+CA404+CB404-CD404-CE404-CF404-CG404-CH404-CI404)</f>
        <v>0</v>
      </c>
    </row>
    <row r="405" spans="1:89" ht="13.5" customHeight="1" x14ac:dyDescent="0.3">
      <c r="A405" s="195" t="s">
        <v>42</v>
      </c>
      <c r="B405" s="196">
        <f>SUM(B386:B404)</f>
        <v>381</v>
      </c>
      <c r="D405" s="197">
        <f>+D386+D387+D388+D389+D390+D391+D393+D394+D395+D396+D397+D398+D399+D401+D402+D403+D404</f>
        <v>0</v>
      </c>
      <c r="E405" s="197">
        <f>+E386+E387+E388+E389+E390+E391+E393+E394+E395+E396+E397+E398+E399+E401+E402+E403+E404</f>
        <v>0</v>
      </c>
      <c r="F405" s="197">
        <f>+F386+F387+F388+F389+F390+F391+F393+F394+F395+F396+F397+F398+F399+F401+F402+F403+F404</f>
        <v>180</v>
      </c>
      <c r="G405" s="197">
        <f>+G386+G387+G388+G389+G390+G391+G393+G394+G395+G396+G397+G398+G399+G401+G402+G403+G404</f>
        <v>0</v>
      </c>
      <c r="H405" s="197">
        <f>+H386+H387+H388+H389+H390+H391+H393+H394+H395+H396+H397+H398+H399+H401+H402+H403+H404</f>
        <v>0</v>
      </c>
      <c r="J405" s="198">
        <f t="shared" ref="J405:O405" si="476">+J386+J387+J388+J389+J390+J391+J393+J394+J395+J396+J397+J398+J399+J401+J402+J403+J404</f>
        <v>0</v>
      </c>
      <c r="K405" s="198">
        <f t="shared" si="476"/>
        <v>0</v>
      </c>
      <c r="L405" s="198">
        <f t="shared" si="476"/>
        <v>0</v>
      </c>
      <c r="M405" s="198">
        <f t="shared" si="476"/>
        <v>0</v>
      </c>
      <c r="N405" s="198">
        <f t="shared" si="476"/>
        <v>0</v>
      </c>
      <c r="O405" s="198">
        <f t="shared" si="476"/>
        <v>0</v>
      </c>
      <c r="Q405" s="134">
        <f>+SUM(B405:H405)-SUM(J405:O405)</f>
        <v>561</v>
      </c>
      <c r="S405" s="195" t="s">
        <v>42</v>
      </c>
      <c r="T405" s="196">
        <f>SUM(T386:T404)</f>
        <v>326</v>
      </c>
      <c r="V405" s="199">
        <f>+V386+V387+V388+V389+V390+V391+V393+V394+V395+V396+V397+V398+V399+V401+V402+V403+V404</f>
        <v>1</v>
      </c>
      <c r="W405" s="199">
        <f>+W386+W387+W388+W389+W390+W391+W393+W394+W395+W396+W397+W398+W399+W401+W402+W403+W404</f>
        <v>0</v>
      </c>
      <c r="X405" s="199">
        <f>+X386+X387+X388+X389+X390+X391+X393+X394+X395+X396+X397+X398+X399+X401+X402+X403+X404</f>
        <v>0</v>
      </c>
      <c r="Y405" s="199">
        <f>+Y386+Y387+Y388+Y389+Y390+Y391+Y393+Y394+Y395+Y396+Y397+Y398+Y399+Y401+Y402+Y403+Y404</f>
        <v>0</v>
      </c>
      <c r="Z405" s="199">
        <f>+Z386+Z387+Z388+Z389+Z390+Z391+Z393+Z394+Z395+Z396+Z397+Z398+Z399+Z401+Z402+Z403+Z404</f>
        <v>1</v>
      </c>
      <c r="AB405" s="200">
        <f t="shared" ref="AB405:AG405" si="477">+AB386+AB387+AB388+AB389+AB390+AB391+AB393+AB394+AB395+AB396+AB397+AB398+AB399+AB401+AB402+AB403+AB404</f>
        <v>0</v>
      </c>
      <c r="AC405" s="200">
        <f t="shared" si="477"/>
        <v>0</v>
      </c>
      <c r="AD405" s="200">
        <f t="shared" si="477"/>
        <v>0</v>
      </c>
      <c r="AE405" s="200">
        <f t="shared" si="477"/>
        <v>0</v>
      </c>
      <c r="AF405" s="200">
        <f t="shared" si="477"/>
        <v>0</v>
      </c>
      <c r="AG405" s="200">
        <f t="shared" si="477"/>
        <v>1</v>
      </c>
      <c r="AI405" s="134">
        <f>+SUM(T405:Z405)-SUM(AB405:AG405)</f>
        <v>327</v>
      </c>
      <c r="AK405" s="62" t="s">
        <v>42</v>
      </c>
      <c r="AL405" s="201">
        <f>SUM(AL386:AL404)</f>
        <v>28</v>
      </c>
      <c r="AN405" s="201">
        <f>+AN386+AN387+AN388+AN389+AN390+AN391+AN393+AN394+AN395+AN396+AN397+AN398+AN399+AN401+AN402+AN403+AN404</f>
        <v>0</v>
      </c>
      <c r="AO405" s="201">
        <f>+AO386+AO387+AO388+AO389+AO390+AO391+AO393+AO394+AO395+AO396+AO397+AO398+AO399+AO401+AO402+AO403+AO404</f>
        <v>0</v>
      </c>
      <c r="AP405" s="201">
        <f>+AP386+AP387+AP388+AP389+AP390+AP391+AP393+AP394+AP395+AP396+AP397+AP398+AP399+AP401+AP402+AP403+AP404</f>
        <v>0</v>
      </c>
      <c r="AQ405" s="201">
        <f>+AQ386+AQ387+AQ388+AQ389+AQ390+AQ391+AQ393+AQ394+AQ395+AQ396+AQ397+AQ398+AQ399+AQ401+AQ402+AQ403+AQ404</f>
        <v>0</v>
      </c>
      <c r="AR405" s="201">
        <f>+AR386+AR387+AR388+AR389+AR390+AR391+AR393+AR394+AR395+AR396+AR397+AR398+AR399+AR401+AR402+AR403+AR404</f>
        <v>0</v>
      </c>
      <c r="AT405" s="201">
        <f t="shared" ref="AT405:AY405" si="478">+AT386+AT387+AT388+AT389+AT390+AT391+AT393+AT394+AT395+AT396+AT397+AT398+AT399+AT401+AT402+AT403+AT404</f>
        <v>0</v>
      </c>
      <c r="AU405" s="201">
        <f t="shared" si="478"/>
        <v>0</v>
      </c>
      <c r="AV405" s="201">
        <f t="shared" si="478"/>
        <v>0</v>
      </c>
      <c r="AW405" s="201">
        <f t="shared" si="478"/>
        <v>0</v>
      </c>
      <c r="AX405" s="201">
        <f t="shared" si="478"/>
        <v>0</v>
      </c>
      <c r="AY405" s="201">
        <f t="shared" si="478"/>
        <v>0</v>
      </c>
      <c r="BA405" s="110">
        <f>+SUM(AL405:AR405)-SUM(AT405:AY405)</f>
        <v>28</v>
      </c>
      <c r="BB405" s="149"/>
      <c r="BC405" s="62" t="s">
        <v>42</v>
      </c>
      <c r="BD405" s="201">
        <f>SUM(BD386:BD404)</f>
        <v>275</v>
      </c>
      <c r="BF405" s="201">
        <f>+BF386+BF387+BF388+BF389+BF390+BF391+BF393+BF394+BF395+BF396+BF397+BF398+BF399+BF401+BF402+BF403+BF404</f>
        <v>0</v>
      </c>
      <c r="BG405" s="201">
        <f>+BG386+BG387+BG388+BG389+BG390+BG391+BG393+BG394+BG395+BG396+BG397+BG398+BG399+BG401+BG402+BG403+BG404</f>
        <v>0</v>
      </c>
      <c r="BH405" s="201">
        <f>+BH386+BH387+BH388+BH389+BH390+BH391+BH393+BH394+BH395+BH396+BH397+BH398+BH399+BH401+BH402+BH403+BH404</f>
        <v>0</v>
      </c>
      <c r="BI405" s="201">
        <f>+BI386+BI387+BI388+BI389+BI390+BI391+BI393+BI394+BI395+BI396+BI397+BI398+BI399+BI401+BI402+BI403+BI404</f>
        <v>0</v>
      </c>
      <c r="BJ405" s="201">
        <f>+BJ386+BJ387+BJ388+BJ389+BJ390+BJ391+BJ393+BJ394+BJ395+BJ396+BJ397+BJ398+BJ399+BJ401+BJ402+BJ403+BJ404</f>
        <v>0</v>
      </c>
      <c r="BL405" s="201">
        <f t="shared" ref="BL405:BQ405" si="479">+BL386+BL387+BL388+BL389+BL390+BL391+BL393+BL394+BL395+BL396+BL397+BL398+BL399+BL401+BL402+BL403+BL404</f>
        <v>0</v>
      </c>
      <c r="BM405" s="201">
        <f t="shared" si="479"/>
        <v>0</v>
      </c>
      <c r="BN405" s="201">
        <f t="shared" si="479"/>
        <v>0</v>
      </c>
      <c r="BO405" s="201">
        <f t="shared" si="479"/>
        <v>0</v>
      </c>
      <c r="BP405" s="201">
        <f t="shared" si="479"/>
        <v>0</v>
      </c>
      <c r="BQ405" s="201">
        <f t="shared" si="479"/>
        <v>0</v>
      </c>
      <c r="BS405" s="110">
        <f>+SUM(BD405:BJ405)-SUM(BL405:BQ405)</f>
        <v>275</v>
      </c>
      <c r="BT405" s="149"/>
      <c r="BU405" s="62" t="s">
        <v>42</v>
      </c>
      <c r="BV405" s="201">
        <f>SUM(BV386:BV404)</f>
        <v>178</v>
      </c>
      <c r="BX405" s="201">
        <f>+BX386+BX387+BX388+BX389+BX390+BX391+BX393+BX394+BX395+BX396+BX397+BX398+BX399+BX401+BX402+BX403+BX404</f>
        <v>0</v>
      </c>
      <c r="BY405" s="201">
        <f>+BY386+BY387+BY388+BY389+BY390+BY391+BY393+BY394+BY395+BY396+BY397+BY398+BY399+BY401+BY402+BY403+BY404</f>
        <v>0</v>
      </c>
      <c r="BZ405" s="201">
        <f>+BZ386+BZ387+BZ388+BZ389+BZ390+BZ391+BZ393+BZ394+BZ395+BZ396+BZ397+BZ398+BZ399+BZ401+BZ402+BZ403+BZ404</f>
        <v>0</v>
      </c>
      <c r="CA405" s="201">
        <f>+CA386+CA387+CA388+CA389+CA390+CA391+CA393+CA394+CA395+CA396+CA397+CA398+CA399+CA401+CA402+CA403+CA404</f>
        <v>0</v>
      </c>
      <c r="CB405" s="201">
        <f>+CB386+CB387+CB388+CB389+CB390+CB391+CB393+CB394+CB395+CB396+CB397+CB398+CB399+CB401+CB402+CB403+CB404</f>
        <v>0</v>
      </c>
      <c r="CD405" s="201">
        <f t="shared" ref="CD405:CI405" si="480">+CD386+CD387+CD388+CD389+CD390+CD391+CD393+CD394+CD395+CD396+CD397+CD398+CD399+CD401+CD402+CD403+CD404</f>
        <v>0</v>
      </c>
      <c r="CE405" s="201">
        <f t="shared" si="480"/>
        <v>0</v>
      </c>
      <c r="CF405" s="201">
        <f t="shared" si="480"/>
        <v>0</v>
      </c>
      <c r="CG405" s="201">
        <f t="shared" si="480"/>
        <v>0</v>
      </c>
      <c r="CH405" s="201">
        <f t="shared" si="480"/>
        <v>0</v>
      </c>
      <c r="CI405" s="201">
        <f t="shared" si="480"/>
        <v>0</v>
      </c>
      <c r="CK405" s="110">
        <f>+SUM(BV405:CB405)-SUM(CD405:CI405)</f>
        <v>178</v>
      </c>
    </row>
    <row r="406" spans="1:89" s="13" customFormat="1" x14ac:dyDescent="0.3">
      <c r="A406" s="12"/>
      <c r="Q406" s="14"/>
      <c r="S406" s="12"/>
      <c r="AI406" s="14" t="e">
        <f>#REF!-AI405</f>
        <v>#REF!</v>
      </c>
      <c r="AK406" s="15"/>
      <c r="AL406" s="16"/>
      <c r="AM406" s="16"/>
      <c r="AN406" s="16"/>
      <c r="AO406" s="16"/>
      <c r="AP406" s="16"/>
      <c r="AQ406" s="16"/>
      <c r="AR406" s="16"/>
      <c r="AS406" s="16"/>
      <c r="AT406" s="16"/>
      <c r="AU406" s="16"/>
      <c r="AV406" s="16"/>
      <c r="AW406" s="16"/>
      <c r="AX406" s="16"/>
      <c r="AY406" s="16"/>
      <c r="AZ406" s="16"/>
      <c r="BA406" s="17">
        <f>BB405-BA405</f>
        <v>-28</v>
      </c>
      <c r="BB406" s="14"/>
      <c r="BC406" s="15"/>
      <c r="BD406" s="16"/>
      <c r="BE406" s="16"/>
      <c r="BF406" s="16"/>
      <c r="BG406" s="16"/>
      <c r="BH406" s="16"/>
      <c r="BI406" s="16"/>
      <c r="BJ406" s="16"/>
      <c r="BK406" s="16"/>
      <c r="BL406" s="16"/>
      <c r="BM406" s="16"/>
      <c r="BN406" s="16"/>
      <c r="BO406" s="16"/>
      <c r="BP406" s="16"/>
      <c r="BQ406" s="16"/>
      <c r="BR406" s="16"/>
      <c r="BS406" s="17">
        <f>BT405-BS405</f>
        <v>-275</v>
      </c>
      <c r="BT406" s="14"/>
      <c r="BU406" s="15"/>
      <c r="BV406" s="16"/>
      <c r="BW406" s="16"/>
      <c r="BX406" s="16"/>
      <c r="BY406" s="16"/>
      <c r="BZ406" s="16"/>
      <c r="CA406" s="16"/>
      <c r="CB406" s="16"/>
      <c r="CC406" s="16"/>
      <c r="CD406" s="16"/>
      <c r="CE406" s="16"/>
      <c r="CF406" s="16"/>
      <c r="CG406" s="16"/>
      <c r="CH406" s="16"/>
      <c r="CI406" s="16"/>
      <c r="CJ406" s="16"/>
      <c r="CK406" s="17">
        <f>CL405-CK405</f>
        <v>-178</v>
      </c>
    </row>
    <row r="407" spans="1:89" s="203" customFormat="1" ht="15.6" x14ac:dyDescent="0.3">
      <c r="A407" s="202" t="str">
        <f>+A380</f>
        <v>finca 1</v>
      </c>
      <c r="S407" s="202" t="str">
        <f>+S380</f>
        <v>finca 2</v>
      </c>
      <c r="AK407" s="204" t="str">
        <f>+AK380</f>
        <v>bestias</v>
      </c>
      <c r="AL407" s="26"/>
      <c r="AM407" s="26"/>
      <c r="AN407" s="26"/>
      <c r="AO407" s="26"/>
      <c r="AP407" s="26"/>
      <c r="AQ407" s="26"/>
      <c r="AR407" s="26"/>
      <c r="AS407" s="26"/>
      <c r="AT407" s="26"/>
      <c r="AU407" s="26"/>
      <c r="AV407" s="26"/>
      <c r="AW407" s="26"/>
      <c r="AX407" s="26"/>
      <c r="AY407" s="26"/>
      <c r="AZ407" s="26"/>
      <c r="BA407" s="26"/>
      <c r="BC407" s="204" t="str">
        <f>+BC380</f>
        <v>finca 3</v>
      </c>
      <c r="BD407" s="26"/>
      <c r="BE407" s="26"/>
      <c r="BF407" s="26"/>
      <c r="BG407" s="26"/>
      <c r="BH407" s="26"/>
      <c r="BI407" s="26"/>
      <c r="BJ407" s="26"/>
      <c r="BK407" s="26"/>
      <c r="BL407" s="26"/>
      <c r="BM407" s="26"/>
      <c r="BN407" s="26"/>
      <c r="BO407" s="26"/>
      <c r="BP407" s="26"/>
      <c r="BQ407" s="26"/>
      <c r="BR407" s="26"/>
      <c r="BS407" s="26"/>
      <c r="BU407" s="204" t="str">
        <f>+BU380</f>
        <v>finca 4</v>
      </c>
      <c r="BV407" s="26"/>
      <c r="BW407" s="26"/>
      <c r="BX407" s="26"/>
      <c r="BY407" s="26"/>
      <c r="BZ407" s="26"/>
      <c r="CA407" s="26"/>
      <c r="CB407" s="26"/>
      <c r="CC407" s="26"/>
      <c r="CD407" s="26"/>
      <c r="CE407" s="26"/>
      <c r="CF407" s="26"/>
      <c r="CG407" s="26"/>
      <c r="CH407" s="26"/>
      <c r="CI407" s="26"/>
      <c r="CJ407" s="26"/>
      <c r="CK407" s="26"/>
    </row>
    <row r="408" spans="1:89" s="206" customFormat="1" ht="18" thickBot="1" x14ac:dyDescent="0.35">
      <c r="A408" s="18">
        <f>+A381+1</f>
        <v>43481</v>
      </c>
      <c r="B408" s="205"/>
      <c r="C408" s="205"/>
      <c r="D408" s="205"/>
      <c r="S408" s="207">
        <f>+S382+1</f>
        <v>43481</v>
      </c>
      <c r="T408" s="205"/>
      <c r="U408" s="205"/>
      <c r="V408" s="205"/>
      <c r="AK408" s="208">
        <f>+AK382+1</f>
        <v>43481</v>
      </c>
      <c r="AL408" s="209"/>
      <c r="AM408" s="209"/>
      <c r="AN408" s="209"/>
      <c r="AO408" s="210"/>
      <c r="AP408" s="210"/>
      <c r="AQ408" s="210"/>
      <c r="AR408" s="210"/>
      <c r="AS408" s="210"/>
      <c r="AT408" s="210"/>
      <c r="AU408" s="210"/>
      <c r="AV408" s="210"/>
      <c r="AW408" s="210"/>
      <c r="AX408" s="210"/>
      <c r="AY408" s="210"/>
      <c r="AZ408" s="210"/>
      <c r="BA408" s="210"/>
      <c r="BC408" s="208">
        <f>+BC382+1</f>
        <v>43481</v>
      </c>
      <c r="BD408" s="209"/>
      <c r="BE408" s="209"/>
      <c r="BF408" s="209"/>
      <c r="BG408" s="210"/>
      <c r="BH408" s="210"/>
      <c r="BI408" s="210"/>
      <c r="BJ408" s="210"/>
      <c r="BK408" s="210"/>
      <c r="BL408" s="210"/>
      <c r="BM408" s="210"/>
      <c r="BN408" s="210"/>
      <c r="BO408" s="210"/>
      <c r="BP408" s="210"/>
      <c r="BQ408" s="210"/>
      <c r="BR408" s="210"/>
      <c r="BS408" s="210"/>
      <c r="BU408" s="208">
        <f>+BU382+1</f>
        <v>43481</v>
      </c>
      <c r="BV408" s="209"/>
      <c r="BW408" s="209"/>
      <c r="BX408" s="209"/>
      <c r="BY408" s="210"/>
      <c r="BZ408" s="210"/>
      <c r="CA408" s="210"/>
      <c r="CB408" s="210"/>
      <c r="CC408" s="210"/>
      <c r="CD408" s="210"/>
      <c r="CE408" s="210"/>
      <c r="CF408" s="210"/>
      <c r="CG408" s="210"/>
      <c r="CH408" s="210"/>
      <c r="CI408" s="210"/>
      <c r="CJ408" s="210"/>
      <c r="CK408" s="210"/>
    </row>
    <row r="409" spans="1:89" ht="18" thickBot="1" x14ac:dyDescent="0.35">
      <c r="A409" s="27">
        <f>+A408</f>
        <v>43481</v>
      </c>
      <c r="D409" s="28" t="s">
        <v>5</v>
      </c>
      <c r="E409" s="29"/>
      <c r="F409" s="29"/>
      <c r="G409" s="29"/>
      <c r="H409" s="30"/>
      <c r="I409" s="21"/>
      <c r="J409" s="31" t="s">
        <v>6</v>
      </c>
      <c r="K409" s="32"/>
      <c r="L409" s="32"/>
      <c r="M409" s="32"/>
      <c r="N409" s="32"/>
      <c r="O409" s="33"/>
      <c r="S409" s="27">
        <f>+S408</f>
        <v>43481</v>
      </c>
      <c r="V409" s="34" t="s">
        <v>5</v>
      </c>
      <c r="W409" s="35"/>
      <c r="X409" s="35"/>
      <c r="Y409" s="35"/>
      <c r="Z409" s="36"/>
      <c r="AA409" s="23"/>
      <c r="AB409" s="37" t="s">
        <v>6</v>
      </c>
      <c r="AC409" s="38"/>
      <c r="AD409" s="38"/>
      <c r="AE409" s="38"/>
      <c r="AF409" s="38"/>
      <c r="AG409" s="39"/>
      <c r="AK409" s="40">
        <f>+AK408</f>
        <v>43481</v>
      </c>
      <c r="AN409" s="41" t="s">
        <v>5</v>
      </c>
      <c r="AO409" s="42"/>
      <c r="AP409" s="42"/>
      <c r="AQ409" s="42"/>
      <c r="AR409" s="43"/>
      <c r="AT409" s="44" t="s">
        <v>6</v>
      </c>
      <c r="AU409" s="45"/>
      <c r="AV409" s="45"/>
      <c r="AW409" s="45"/>
      <c r="AX409" s="45"/>
      <c r="AY409" s="46"/>
      <c r="BC409" s="40">
        <f>+BC408</f>
        <v>43481</v>
      </c>
      <c r="BF409" s="41" t="s">
        <v>5</v>
      </c>
      <c r="BG409" s="42"/>
      <c r="BH409" s="42"/>
      <c r="BI409" s="42"/>
      <c r="BJ409" s="43"/>
      <c r="BL409" s="44" t="s">
        <v>6</v>
      </c>
      <c r="BM409" s="45"/>
      <c r="BN409" s="45"/>
      <c r="BO409" s="45"/>
      <c r="BP409" s="45"/>
      <c r="BQ409" s="46"/>
      <c r="BU409" s="40">
        <f>+BU408</f>
        <v>43481</v>
      </c>
      <c r="BX409" s="41" t="s">
        <v>5</v>
      </c>
      <c r="BY409" s="42"/>
      <c r="BZ409" s="42"/>
      <c r="CA409" s="42"/>
      <c r="CB409" s="43"/>
      <c r="CD409" s="44" t="s">
        <v>6</v>
      </c>
      <c r="CE409" s="45"/>
      <c r="CF409" s="45"/>
      <c r="CG409" s="45"/>
      <c r="CH409" s="45"/>
      <c r="CI409" s="46"/>
    </row>
    <row r="410" spans="1:89" ht="12.75" customHeight="1" x14ac:dyDescent="0.3">
      <c r="A410" s="47" t="s">
        <v>7</v>
      </c>
      <c r="B410" s="48" t="s">
        <v>8</v>
      </c>
      <c r="D410" s="49" t="s">
        <v>9</v>
      </c>
      <c r="E410" s="50" t="s">
        <v>10</v>
      </c>
      <c r="F410" s="50" t="s">
        <v>11</v>
      </c>
      <c r="G410" s="50" t="s">
        <v>12</v>
      </c>
      <c r="H410" s="51" t="s">
        <v>13</v>
      </c>
      <c r="I410" s="21"/>
      <c r="J410" s="52" t="s">
        <v>14</v>
      </c>
      <c r="K410" s="53" t="s">
        <v>15</v>
      </c>
      <c r="L410" s="53" t="s">
        <v>16</v>
      </c>
      <c r="M410" s="53" t="s">
        <v>10</v>
      </c>
      <c r="N410" s="53" t="s">
        <v>12</v>
      </c>
      <c r="O410" s="54" t="s">
        <v>13</v>
      </c>
      <c r="Q410" s="55" t="s">
        <v>17</v>
      </c>
      <c r="S410" s="47" t="s">
        <v>7</v>
      </c>
      <c r="T410" s="48" t="s">
        <v>8</v>
      </c>
      <c r="V410" s="56" t="s">
        <v>9</v>
      </c>
      <c r="W410" s="57" t="s">
        <v>10</v>
      </c>
      <c r="X410" s="57" t="s">
        <v>11</v>
      </c>
      <c r="Y410" s="57" t="s">
        <v>12</v>
      </c>
      <c r="Z410" s="58" t="s">
        <v>13</v>
      </c>
      <c r="AA410" s="23"/>
      <c r="AB410" s="59" t="s">
        <v>14</v>
      </c>
      <c r="AC410" s="60" t="s">
        <v>15</v>
      </c>
      <c r="AD410" s="60" t="s">
        <v>16</v>
      </c>
      <c r="AE410" s="60" t="s">
        <v>10</v>
      </c>
      <c r="AF410" s="60" t="s">
        <v>12</v>
      </c>
      <c r="AG410" s="61" t="s">
        <v>13</v>
      </c>
      <c r="AI410" s="55" t="s">
        <v>17</v>
      </c>
      <c r="AK410" s="62" t="s">
        <v>7</v>
      </c>
      <c r="AL410" s="63" t="s">
        <v>8</v>
      </c>
      <c r="AN410" s="64" t="s">
        <v>9</v>
      </c>
      <c r="AO410" s="65" t="s">
        <v>10</v>
      </c>
      <c r="AP410" s="65" t="s">
        <v>11</v>
      </c>
      <c r="AQ410" s="65" t="s">
        <v>12</v>
      </c>
      <c r="AR410" s="66" t="s">
        <v>13</v>
      </c>
      <c r="AT410" s="67" t="s">
        <v>14</v>
      </c>
      <c r="AU410" s="68" t="s">
        <v>15</v>
      </c>
      <c r="AV410" s="68" t="s">
        <v>16</v>
      </c>
      <c r="AW410" s="68" t="s">
        <v>10</v>
      </c>
      <c r="AX410" s="68" t="s">
        <v>12</v>
      </c>
      <c r="AY410" s="69" t="s">
        <v>13</v>
      </c>
      <c r="BA410" s="70" t="s">
        <v>17</v>
      </c>
      <c r="BB410" s="71"/>
      <c r="BC410" s="47" t="s">
        <v>7</v>
      </c>
      <c r="BD410" s="48" t="s">
        <v>8</v>
      </c>
      <c r="BF410" s="64" t="s">
        <v>9</v>
      </c>
      <c r="BG410" s="65" t="s">
        <v>10</v>
      </c>
      <c r="BH410" s="65" t="s">
        <v>11</v>
      </c>
      <c r="BI410" s="65" t="s">
        <v>12</v>
      </c>
      <c r="BJ410" s="66" t="s">
        <v>13</v>
      </c>
      <c r="BL410" s="67" t="s">
        <v>14</v>
      </c>
      <c r="BM410" s="68" t="s">
        <v>15</v>
      </c>
      <c r="BN410" s="68" t="s">
        <v>16</v>
      </c>
      <c r="BO410" s="68" t="s">
        <v>10</v>
      </c>
      <c r="BP410" s="68" t="s">
        <v>12</v>
      </c>
      <c r="BQ410" s="69" t="s">
        <v>13</v>
      </c>
      <c r="BS410" s="70" t="s">
        <v>17</v>
      </c>
      <c r="BT410" s="71"/>
      <c r="BU410" s="47" t="s">
        <v>7</v>
      </c>
      <c r="BV410" s="48" t="s">
        <v>8</v>
      </c>
      <c r="BX410" s="64" t="s">
        <v>9</v>
      </c>
      <c r="BY410" s="65" t="s">
        <v>10</v>
      </c>
      <c r="BZ410" s="65" t="s">
        <v>11</v>
      </c>
      <c r="CA410" s="65" t="s">
        <v>12</v>
      </c>
      <c r="CB410" s="66" t="s">
        <v>13</v>
      </c>
      <c r="CD410" s="67" t="s">
        <v>14</v>
      </c>
      <c r="CE410" s="68" t="s">
        <v>15</v>
      </c>
      <c r="CF410" s="68" t="s">
        <v>16</v>
      </c>
      <c r="CG410" s="68" t="s">
        <v>10</v>
      </c>
      <c r="CH410" s="68" t="s">
        <v>12</v>
      </c>
      <c r="CI410" s="69" t="s">
        <v>13</v>
      </c>
      <c r="CK410" s="70" t="s">
        <v>17</v>
      </c>
    </row>
    <row r="411" spans="1:89" x14ac:dyDescent="0.3">
      <c r="A411" s="72"/>
      <c r="B411" s="73"/>
      <c r="D411" s="74"/>
      <c r="E411" s="75"/>
      <c r="F411" s="75"/>
      <c r="G411" s="75"/>
      <c r="H411" s="76"/>
      <c r="I411" s="21"/>
      <c r="J411" s="77"/>
      <c r="K411" s="78"/>
      <c r="L411" s="78"/>
      <c r="M411" s="78"/>
      <c r="N411" s="78"/>
      <c r="O411" s="79"/>
      <c r="Q411" s="55"/>
      <c r="S411" s="72"/>
      <c r="T411" s="73"/>
      <c r="V411" s="80"/>
      <c r="W411" s="81"/>
      <c r="X411" s="81"/>
      <c r="Y411" s="81"/>
      <c r="Z411" s="82"/>
      <c r="AA411" s="23"/>
      <c r="AB411" s="83"/>
      <c r="AC411" s="84"/>
      <c r="AD411" s="84"/>
      <c r="AE411" s="84"/>
      <c r="AF411" s="84"/>
      <c r="AG411" s="85"/>
      <c r="AI411" s="55"/>
      <c r="AK411" s="86"/>
      <c r="AL411" s="87"/>
      <c r="AN411" s="88"/>
      <c r="AO411" s="89"/>
      <c r="AP411" s="89"/>
      <c r="AQ411" s="89"/>
      <c r="AR411" s="90"/>
      <c r="AT411" s="91"/>
      <c r="AU411" s="89"/>
      <c r="AV411" s="89"/>
      <c r="AW411" s="89"/>
      <c r="AX411" s="89"/>
      <c r="AY411" s="92"/>
      <c r="BA411" s="70"/>
      <c r="BB411" s="71"/>
      <c r="BC411" s="72"/>
      <c r="BD411" s="73"/>
      <c r="BF411" s="88"/>
      <c r="BG411" s="89"/>
      <c r="BH411" s="89"/>
      <c r="BI411" s="89"/>
      <c r="BJ411" s="90"/>
      <c r="BL411" s="91"/>
      <c r="BM411" s="89"/>
      <c r="BN411" s="89"/>
      <c r="BO411" s="89"/>
      <c r="BP411" s="89"/>
      <c r="BQ411" s="92"/>
      <c r="BS411" s="70"/>
      <c r="BT411" s="71"/>
      <c r="BU411" s="72"/>
      <c r="BV411" s="73"/>
      <c r="BX411" s="88"/>
      <c r="BY411" s="89"/>
      <c r="BZ411" s="89"/>
      <c r="CA411" s="89"/>
      <c r="CB411" s="90"/>
      <c r="CD411" s="91"/>
      <c r="CE411" s="89"/>
      <c r="CF411" s="89"/>
      <c r="CG411" s="89"/>
      <c r="CH411" s="89"/>
      <c r="CI411" s="92"/>
      <c r="CK411" s="70"/>
    </row>
    <row r="412" spans="1:89" s="125" customFormat="1" x14ac:dyDescent="0.3">
      <c r="A412" s="93" t="s">
        <v>19</v>
      </c>
      <c r="B412" s="94"/>
      <c r="C412"/>
      <c r="D412" s="95"/>
      <c r="E412" s="96"/>
      <c r="F412" s="96"/>
      <c r="G412" s="96"/>
      <c r="H412" s="97"/>
      <c r="I412"/>
      <c r="J412" s="98"/>
      <c r="K412" s="99"/>
      <c r="L412" s="99"/>
      <c r="M412" s="99"/>
      <c r="N412" s="99"/>
      <c r="O412" s="100"/>
      <c r="P412"/>
      <c r="Q412" s="101"/>
      <c r="R412"/>
      <c r="S412" s="93" t="s">
        <v>19</v>
      </c>
      <c r="T412" s="94"/>
      <c r="U412"/>
      <c r="V412" s="95"/>
      <c r="W412" s="96"/>
      <c r="X412" s="96"/>
      <c r="Y412" s="96"/>
      <c r="Z412" s="97"/>
      <c r="AA412"/>
      <c r="AB412" s="98"/>
      <c r="AC412" s="99"/>
      <c r="AD412" s="99"/>
      <c r="AE412" s="99"/>
      <c r="AF412" s="99"/>
      <c r="AG412" s="100"/>
      <c r="AH412"/>
      <c r="AI412" s="101"/>
      <c r="AJ412"/>
      <c r="AK412" s="102" t="s">
        <v>20</v>
      </c>
      <c r="AL412" s="103"/>
      <c r="AM412" s="26"/>
      <c r="AN412" s="104"/>
      <c r="AO412" s="105"/>
      <c r="AP412" s="105"/>
      <c r="AQ412" s="105"/>
      <c r="AR412" s="106"/>
      <c r="AS412" s="107"/>
      <c r="AT412" s="108"/>
      <c r="AU412" s="105"/>
      <c r="AV412" s="105"/>
      <c r="AW412" s="105"/>
      <c r="AX412" s="105"/>
      <c r="AY412" s="109"/>
      <c r="AZ412" s="26"/>
      <c r="BA412" s="110"/>
      <c r="BB412" s="111"/>
      <c r="BC412" s="93" t="str">
        <f t="shared" ref="BC412:BC431" si="481">BC385</f>
        <v>GAN.CRIANZA</v>
      </c>
      <c r="BD412" s="94"/>
      <c r="BE412" s="112"/>
      <c r="BF412" s="113"/>
      <c r="BG412" s="114"/>
      <c r="BH412" s="114"/>
      <c r="BI412" s="114"/>
      <c r="BJ412" s="115"/>
      <c r="BK412" s="112"/>
      <c r="BL412" s="116"/>
      <c r="BM412" s="114"/>
      <c r="BN412" s="114"/>
      <c r="BO412" s="114"/>
      <c r="BP412" s="114"/>
      <c r="BQ412" s="117"/>
      <c r="BR412" s="26"/>
      <c r="BS412" s="118"/>
      <c r="BT412" s="111"/>
      <c r="BU412" s="93" t="str">
        <f t="shared" ref="BU412:BU431" si="482">BU385</f>
        <v>GAN.CRIANZA</v>
      </c>
      <c r="BV412" s="94"/>
      <c r="BW412" s="112"/>
      <c r="BX412" s="119"/>
      <c r="BY412" s="120"/>
      <c r="BZ412" s="120"/>
      <c r="CA412" s="120"/>
      <c r="CB412" s="121"/>
      <c r="CC412" s="112"/>
      <c r="CD412" s="122"/>
      <c r="CE412" s="120"/>
      <c r="CF412" s="120"/>
      <c r="CG412" s="120"/>
      <c r="CH412" s="120"/>
      <c r="CI412" s="123"/>
      <c r="CJ412" s="26"/>
      <c r="CK412" s="124"/>
    </row>
    <row r="413" spans="1:89" x14ac:dyDescent="0.3">
      <c r="A413" s="126" t="str">
        <f t="shared" ref="A413:A418" si="483">+A386</f>
        <v xml:space="preserve">BECERRAS </v>
      </c>
      <c r="B413" s="127">
        <f t="shared" ref="B413:B418" si="484">+Q386</f>
        <v>0</v>
      </c>
      <c r="D413" s="128"/>
      <c r="E413" s="129"/>
      <c r="F413" s="129"/>
      <c r="G413" s="129"/>
      <c r="H413" s="130"/>
      <c r="I413" s="131"/>
      <c r="J413" s="132"/>
      <c r="K413" s="129"/>
      <c r="L413" s="129"/>
      <c r="M413" s="129"/>
      <c r="N413" s="129"/>
      <c r="O413" s="133"/>
      <c r="Q413" s="134">
        <f t="shared" ref="Q413:Q418" si="485">SUM(B413+D413+E413+F413+G413+H413-J413-K413-L413-M413-N413-O413)</f>
        <v>0</v>
      </c>
      <c r="S413" s="126" t="str">
        <f t="shared" ref="S413:S418" si="486">+S386</f>
        <v xml:space="preserve">BECERRAS </v>
      </c>
      <c r="T413" s="135">
        <f t="shared" ref="T413:T418" si="487">+AI386</f>
        <v>70</v>
      </c>
      <c r="V413" s="136"/>
      <c r="W413" s="137"/>
      <c r="X413" s="137"/>
      <c r="Y413" s="137"/>
      <c r="Z413" s="138"/>
      <c r="AB413" s="139"/>
      <c r="AC413" s="137"/>
      <c r="AD413" s="137"/>
      <c r="AE413" s="137"/>
      <c r="AF413" s="137"/>
      <c r="AG413" s="140"/>
      <c r="AI413" s="134">
        <f t="shared" ref="AI413:AI418" si="488">SUM(T413+V413+W413+X413+Y413+Z413-AB413-AC413-AD413-AE413-AF413-AG413)</f>
        <v>70</v>
      </c>
      <c r="AK413" s="141" t="str">
        <f t="shared" ref="AK413:AK418" si="489">AK386</f>
        <v>POTRO HEMBRA</v>
      </c>
      <c r="AL413" s="142">
        <f t="shared" ref="AL413:AL418" si="490">+BA386</f>
        <v>4</v>
      </c>
      <c r="AN413" s="143"/>
      <c r="AO413" s="144"/>
      <c r="AP413" s="144"/>
      <c r="AQ413" s="144"/>
      <c r="AR413" s="145"/>
      <c r="AS413" s="146"/>
      <c r="AT413" s="147"/>
      <c r="AU413" s="144"/>
      <c r="AV413" s="144"/>
      <c r="AW413" s="144"/>
      <c r="AX413" s="144"/>
      <c r="AY413" s="148"/>
      <c r="BA413" s="110">
        <f t="shared" ref="BA413:BA418" si="491">SUM(AL413+AN413+AO413+AP413+AQ413+AR413-AT413-AU413-AV413-AW413-AX413-AY413)</f>
        <v>4</v>
      </c>
      <c r="BB413" s="149"/>
      <c r="BC413" s="126" t="str">
        <f t="shared" si="481"/>
        <v xml:space="preserve">BECERRAS </v>
      </c>
      <c r="BD413" s="127">
        <f t="shared" ref="BD413:BD418" si="492">+BS386</f>
        <v>0</v>
      </c>
      <c r="BF413" s="150"/>
      <c r="BG413" s="151"/>
      <c r="BH413" s="151"/>
      <c r="BI413" s="151"/>
      <c r="BJ413" s="152"/>
      <c r="BL413" s="153"/>
      <c r="BM413" s="151"/>
      <c r="BN413" s="151"/>
      <c r="BO413" s="151"/>
      <c r="BP413" s="151"/>
      <c r="BQ413" s="154"/>
      <c r="BS413" s="110">
        <f t="shared" ref="BS413:BS418" si="493">SUM(BD413+BF413+BG413+BH413+BI413+BJ413-BL413-BM413-BN413-BO413-BP413-BQ413)</f>
        <v>0</v>
      </c>
      <c r="BT413" s="149"/>
      <c r="BU413" s="126" t="str">
        <f t="shared" si="482"/>
        <v xml:space="preserve">BECERRAS </v>
      </c>
      <c r="BV413" s="127">
        <f t="shared" ref="BV413:BV418" si="494">+CK386</f>
        <v>0</v>
      </c>
      <c r="BX413" s="155"/>
      <c r="BY413" s="156"/>
      <c r="BZ413" s="156"/>
      <c r="CA413" s="156"/>
      <c r="CB413" s="157"/>
      <c r="CD413" s="158"/>
      <c r="CE413" s="156"/>
      <c r="CF413" s="156"/>
      <c r="CG413" s="156"/>
      <c r="CH413" s="156"/>
      <c r="CI413" s="159"/>
      <c r="CK413" s="110">
        <f t="shared" ref="CK413:CK418" si="495">SUM(BV413+BX413+BY413+BZ413+CA413+CB413-CD413-CE413-CF413-CG413-CH413-CI413)</f>
        <v>0</v>
      </c>
    </row>
    <row r="414" spans="1:89" x14ac:dyDescent="0.3">
      <c r="A414" s="126" t="str">
        <f t="shared" si="483"/>
        <v>BECERROS</v>
      </c>
      <c r="B414" s="127">
        <f t="shared" si="484"/>
        <v>0</v>
      </c>
      <c r="D414" s="128"/>
      <c r="E414" s="129"/>
      <c r="F414" s="129"/>
      <c r="G414" s="129"/>
      <c r="H414" s="130"/>
      <c r="I414" s="131"/>
      <c r="J414" s="132"/>
      <c r="K414" s="129"/>
      <c r="L414" s="129"/>
      <c r="M414" s="129"/>
      <c r="N414" s="129"/>
      <c r="O414" s="133"/>
      <c r="Q414" s="134">
        <f t="shared" si="485"/>
        <v>0</v>
      </c>
      <c r="S414" s="126" t="str">
        <f t="shared" si="486"/>
        <v>BECERROS</v>
      </c>
      <c r="T414" s="135">
        <f t="shared" si="487"/>
        <v>62</v>
      </c>
      <c r="V414" s="136"/>
      <c r="W414" s="137"/>
      <c r="X414" s="137"/>
      <c r="Y414" s="137"/>
      <c r="Z414" s="138"/>
      <c r="AB414" s="139"/>
      <c r="AC414" s="137"/>
      <c r="AD414" s="137"/>
      <c r="AE414" s="137"/>
      <c r="AF414" s="137"/>
      <c r="AG414" s="140"/>
      <c r="AI414" s="134">
        <f t="shared" si="488"/>
        <v>62</v>
      </c>
      <c r="AK414" s="141" t="str">
        <f t="shared" si="489"/>
        <v>POTRO MACHO</v>
      </c>
      <c r="AL414" s="142">
        <f t="shared" si="490"/>
        <v>6</v>
      </c>
      <c r="AN414" s="143"/>
      <c r="AO414" s="144"/>
      <c r="AP414" s="144"/>
      <c r="AQ414" s="144"/>
      <c r="AR414" s="145"/>
      <c r="AS414" s="146"/>
      <c r="AT414" s="147"/>
      <c r="AU414" s="144"/>
      <c r="AV414" s="144"/>
      <c r="AW414" s="144"/>
      <c r="AX414" s="144"/>
      <c r="AY414" s="148"/>
      <c r="BA414" s="110">
        <f t="shared" si="491"/>
        <v>6</v>
      </c>
      <c r="BB414" s="149"/>
      <c r="BC414" s="126" t="str">
        <f t="shared" si="481"/>
        <v>BECERROS</v>
      </c>
      <c r="BD414" s="127">
        <f t="shared" si="492"/>
        <v>0</v>
      </c>
      <c r="BF414" s="150"/>
      <c r="BG414" s="151"/>
      <c r="BH414" s="151"/>
      <c r="BI414" s="151"/>
      <c r="BJ414" s="152"/>
      <c r="BL414" s="153"/>
      <c r="BM414" s="151"/>
      <c r="BN414" s="151"/>
      <c r="BO414" s="151"/>
      <c r="BP414" s="151"/>
      <c r="BQ414" s="154"/>
      <c r="BS414" s="110">
        <f t="shared" si="493"/>
        <v>0</v>
      </c>
      <c r="BT414" s="149"/>
      <c r="BU414" s="126" t="str">
        <f t="shared" si="482"/>
        <v>BECERROS</v>
      </c>
      <c r="BV414" s="127">
        <f t="shared" si="494"/>
        <v>0</v>
      </c>
      <c r="BX414" s="155"/>
      <c r="BY414" s="156"/>
      <c r="BZ414" s="156"/>
      <c r="CA414" s="156"/>
      <c r="CB414" s="157"/>
      <c r="CD414" s="158"/>
      <c r="CE414" s="156"/>
      <c r="CF414" s="156"/>
      <c r="CG414" s="156"/>
      <c r="CH414" s="156"/>
      <c r="CI414" s="159"/>
      <c r="CK414" s="110">
        <f t="shared" si="495"/>
        <v>0</v>
      </c>
    </row>
    <row r="415" spans="1:89" x14ac:dyDescent="0.3">
      <c r="A415" s="126" t="str">
        <f t="shared" si="483"/>
        <v>MAUTAS</v>
      </c>
      <c r="B415" s="127">
        <f t="shared" si="484"/>
        <v>54</v>
      </c>
      <c r="D415" s="95"/>
      <c r="E415" s="129"/>
      <c r="F415" s="129"/>
      <c r="G415" s="129"/>
      <c r="H415" s="130"/>
      <c r="I415" s="131"/>
      <c r="J415" s="132"/>
      <c r="K415" s="129"/>
      <c r="L415" s="129"/>
      <c r="M415" s="129"/>
      <c r="N415" s="129"/>
      <c r="O415" s="133"/>
      <c r="Q415" s="134">
        <f t="shared" si="485"/>
        <v>54</v>
      </c>
      <c r="S415" s="126" t="str">
        <f t="shared" si="486"/>
        <v>MAUTAS</v>
      </c>
      <c r="T415" s="135">
        <f t="shared" si="487"/>
        <v>0</v>
      </c>
      <c r="V415" s="95"/>
      <c r="W415" s="137"/>
      <c r="X415" s="137"/>
      <c r="Y415" s="137"/>
      <c r="Z415" s="138"/>
      <c r="AB415" s="139"/>
      <c r="AC415" s="137"/>
      <c r="AD415" s="137"/>
      <c r="AE415" s="137"/>
      <c r="AF415" s="137"/>
      <c r="AG415" s="140"/>
      <c r="AI415" s="134">
        <f t="shared" si="488"/>
        <v>0</v>
      </c>
      <c r="AK415" s="141" t="str">
        <f t="shared" si="489"/>
        <v>CABALLO</v>
      </c>
      <c r="AL415" s="142">
        <f t="shared" si="490"/>
        <v>8</v>
      </c>
      <c r="AN415" s="95"/>
      <c r="AO415" s="144"/>
      <c r="AP415" s="144"/>
      <c r="AQ415" s="144"/>
      <c r="AR415" s="145"/>
      <c r="AS415" s="146"/>
      <c r="AT415" s="147"/>
      <c r="AU415" s="144"/>
      <c r="AV415" s="144"/>
      <c r="AW415" s="144"/>
      <c r="AX415" s="144"/>
      <c r="AY415" s="148"/>
      <c r="BA415" s="110">
        <f t="shared" si="491"/>
        <v>8</v>
      </c>
      <c r="BB415" s="149"/>
      <c r="BC415" s="126" t="str">
        <f t="shared" si="481"/>
        <v>MAUTAS</v>
      </c>
      <c r="BD415" s="127">
        <f t="shared" si="492"/>
        <v>0</v>
      </c>
      <c r="BF415" s="113"/>
      <c r="BG415" s="151"/>
      <c r="BH415" s="151"/>
      <c r="BI415" s="151"/>
      <c r="BJ415" s="152"/>
      <c r="BL415" s="153"/>
      <c r="BM415" s="151"/>
      <c r="BN415" s="151"/>
      <c r="BO415" s="151"/>
      <c r="BP415" s="151"/>
      <c r="BQ415" s="154"/>
      <c r="BS415" s="110">
        <f t="shared" si="493"/>
        <v>0</v>
      </c>
      <c r="BT415" s="149"/>
      <c r="BU415" s="126" t="str">
        <f t="shared" si="482"/>
        <v>MAUTAS</v>
      </c>
      <c r="BV415" s="127">
        <f t="shared" si="494"/>
        <v>0</v>
      </c>
      <c r="BX415" s="119"/>
      <c r="BY415" s="156"/>
      <c r="BZ415" s="156"/>
      <c r="CA415" s="156"/>
      <c r="CB415" s="157"/>
      <c r="CD415" s="158"/>
      <c r="CE415" s="156"/>
      <c r="CF415" s="156"/>
      <c r="CG415" s="156"/>
      <c r="CH415" s="156"/>
      <c r="CI415" s="159"/>
      <c r="CK415" s="110">
        <f t="shared" si="495"/>
        <v>0</v>
      </c>
    </row>
    <row r="416" spans="1:89" x14ac:dyDescent="0.3">
      <c r="A416" s="126" t="str">
        <f t="shared" si="483"/>
        <v>MAUTES</v>
      </c>
      <c r="B416" s="127">
        <f t="shared" si="484"/>
        <v>458</v>
      </c>
      <c r="D416" s="95"/>
      <c r="E416" s="129"/>
      <c r="F416" s="129"/>
      <c r="G416" s="129"/>
      <c r="H416" s="130"/>
      <c r="I416" s="131"/>
      <c r="J416" s="132"/>
      <c r="K416" s="129"/>
      <c r="L416" s="129"/>
      <c r="M416" s="129"/>
      <c r="N416" s="129"/>
      <c r="O416" s="133"/>
      <c r="Q416" s="134">
        <f t="shared" si="485"/>
        <v>458</v>
      </c>
      <c r="S416" s="126" t="str">
        <f t="shared" si="486"/>
        <v>MAUTES</v>
      </c>
      <c r="T416" s="135">
        <f t="shared" si="487"/>
        <v>0</v>
      </c>
      <c r="V416" s="95"/>
      <c r="W416" s="137"/>
      <c r="X416" s="137"/>
      <c r="Y416" s="137"/>
      <c r="Z416" s="138"/>
      <c r="AB416" s="139"/>
      <c r="AC416" s="137"/>
      <c r="AD416" s="137"/>
      <c r="AE416" s="137"/>
      <c r="AF416" s="137"/>
      <c r="AG416" s="140"/>
      <c r="AI416" s="134">
        <f t="shared" si="488"/>
        <v>0</v>
      </c>
      <c r="AK416" s="141" t="str">
        <f t="shared" si="489"/>
        <v>YEGUA</v>
      </c>
      <c r="AL416" s="142">
        <f t="shared" si="490"/>
        <v>7</v>
      </c>
      <c r="AN416" s="95"/>
      <c r="AO416" s="144"/>
      <c r="AP416" s="144"/>
      <c r="AQ416" s="144"/>
      <c r="AR416" s="145"/>
      <c r="AS416" s="146"/>
      <c r="AT416" s="147"/>
      <c r="AU416" s="144"/>
      <c r="AV416" s="144"/>
      <c r="AW416" s="144"/>
      <c r="AX416" s="144"/>
      <c r="AY416" s="148"/>
      <c r="BA416" s="110">
        <f t="shared" si="491"/>
        <v>7</v>
      </c>
      <c r="BB416" s="149"/>
      <c r="BC416" s="126" t="str">
        <f t="shared" si="481"/>
        <v>MAUTES</v>
      </c>
      <c r="BD416" s="127">
        <f t="shared" si="492"/>
        <v>0</v>
      </c>
      <c r="BF416" s="113"/>
      <c r="BG416" s="151"/>
      <c r="BH416" s="151"/>
      <c r="BI416" s="151"/>
      <c r="BJ416" s="152"/>
      <c r="BL416" s="153"/>
      <c r="BM416" s="151"/>
      <c r="BN416" s="151"/>
      <c r="BO416" s="151"/>
      <c r="BP416" s="151"/>
      <c r="BQ416" s="154"/>
      <c r="BS416" s="110">
        <f t="shared" si="493"/>
        <v>0</v>
      </c>
      <c r="BT416" s="149"/>
      <c r="BU416" s="126" t="str">
        <f t="shared" si="482"/>
        <v>MAUTES</v>
      </c>
      <c r="BV416" s="127">
        <f t="shared" si="494"/>
        <v>0</v>
      </c>
      <c r="BX416" s="119"/>
      <c r="BY416" s="156"/>
      <c r="BZ416" s="156"/>
      <c r="CA416" s="156"/>
      <c r="CB416" s="157"/>
      <c r="CD416" s="158"/>
      <c r="CE416" s="156"/>
      <c r="CF416" s="156"/>
      <c r="CG416" s="156"/>
      <c r="CH416" s="156"/>
      <c r="CI416" s="159"/>
      <c r="CK416" s="110">
        <f t="shared" si="495"/>
        <v>0</v>
      </c>
    </row>
    <row r="417" spans="1:89" x14ac:dyDescent="0.3">
      <c r="A417" s="126">
        <f t="shared" si="483"/>
        <v>0</v>
      </c>
      <c r="B417" s="127">
        <f t="shared" si="484"/>
        <v>0</v>
      </c>
      <c r="D417" s="95"/>
      <c r="E417" s="129"/>
      <c r="F417" s="129"/>
      <c r="G417" s="129"/>
      <c r="H417" s="130"/>
      <c r="I417" s="131"/>
      <c r="J417" s="132"/>
      <c r="K417" s="129"/>
      <c r="L417" s="129"/>
      <c r="M417" s="129"/>
      <c r="N417" s="129"/>
      <c r="O417" s="133"/>
      <c r="Q417" s="134">
        <f t="shared" si="485"/>
        <v>0</v>
      </c>
      <c r="S417" s="126">
        <f t="shared" si="486"/>
        <v>0</v>
      </c>
      <c r="T417" s="135">
        <f t="shared" si="487"/>
        <v>0</v>
      </c>
      <c r="V417" s="95"/>
      <c r="W417" s="137"/>
      <c r="X417" s="137"/>
      <c r="Y417" s="137"/>
      <c r="Z417" s="138"/>
      <c r="AB417" s="139"/>
      <c r="AC417" s="137"/>
      <c r="AD417" s="137"/>
      <c r="AE417" s="137"/>
      <c r="AF417" s="137"/>
      <c r="AG417" s="140"/>
      <c r="AI417" s="134">
        <f t="shared" si="488"/>
        <v>0</v>
      </c>
      <c r="AK417" s="141">
        <f t="shared" si="489"/>
        <v>0</v>
      </c>
      <c r="AL417" s="142">
        <f t="shared" si="490"/>
        <v>0</v>
      </c>
      <c r="AN417" s="95"/>
      <c r="AO417" s="144"/>
      <c r="AP417" s="144"/>
      <c r="AQ417" s="144"/>
      <c r="AR417" s="145"/>
      <c r="AS417" s="146"/>
      <c r="AT417" s="147"/>
      <c r="AU417" s="144"/>
      <c r="AV417" s="144"/>
      <c r="AW417" s="144"/>
      <c r="AX417" s="144"/>
      <c r="AY417" s="148"/>
      <c r="BA417" s="110">
        <f t="shared" si="491"/>
        <v>0</v>
      </c>
      <c r="BB417" s="149"/>
      <c r="BC417" s="126">
        <f t="shared" si="481"/>
        <v>0</v>
      </c>
      <c r="BD417" s="127">
        <f t="shared" si="492"/>
        <v>0</v>
      </c>
      <c r="BF417" s="113"/>
      <c r="BG417" s="151"/>
      <c r="BH417" s="151"/>
      <c r="BI417" s="151"/>
      <c r="BJ417" s="152"/>
      <c r="BL417" s="153"/>
      <c r="BM417" s="151"/>
      <c r="BN417" s="151"/>
      <c r="BO417" s="151"/>
      <c r="BP417" s="151"/>
      <c r="BQ417" s="154"/>
      <c r="BS417" s="110">
        <f t="shared" si="493"/>
        <v>0</v>
      </c>
      <c r="BT417" s="149"/>
      <c r="BU417" s="126">
        <f t="shared" si="482"/>
        <v>0</v>
      </c>
      <c r="BV417" s="127">
        <f t="shared" si="494"/>
        <v>0</v>
      </c>
      <c r="BX417" s="119"/>
      <c r="BY417" s="156"/>
      <c r="BZ417" s="156"/>
      <c r="CA417" s="156"/>
      <c r="CB417" s="157"/>
      <c r="CD417" s="158"/>
      <c r="CE417" s="156"/>
      <c r="CF417" s="156"/>
      <c r="CG417" s="156"/>
      <c r="CH417" s="156"/>
      <c r="CI417" s="159"/>
      <c r="CK417" s="110">
        <f t="shared" si="495"/>
        <v>0</v>
      </c>
    </row>
    <row r="418" spans="1:89" x14ac:dyDescent="0.3">
      <c r="A418" s="126">
        <f t="shared" si="483"/>
        <v>0</v>
      </c>
      <c r="B418" s="127">
        <f t="shared" si="484"/>
        <v>0</v>
      </c>
      <c r="D418" s="95"/>
      <c r="E418" s="129"/>
      <c r="F418" s="129"/>
      <c r="G418" s="129"/>
      <c r="H418" s="130"/>
      <c r="I418" s="131"/>
      <c r="J418" s="132"/>
      <c r="K418" s="129"/>
      <c r="L418" s="129"/>
      <c r="M418" s="129"/>
      <c r="N418" s="129"/>
      <c r="O418" s="133"/>
      <c r="Q418" s="134">
        <f t="shared" si="485"/>
        <v>0</v>
      </c>
      <c r="S418" s="126">
        <f t="shared" si="486"/>
        <v>0</v>
      </c>
      <c r="T418" s="135">
        <f t="shared" si="487"/>
        <v>0</v>
      </c>
      <c r="V418" s="95"/>
      <c r="W418" s="137"/>
      <c r="X418" s="137"/>
      <c r="Y418" s="137"/>
      <c r="Z418" s="138"/>
      <c r="AB418" s="139"/>
      <c r="AC418" s="137"/>
      <c r="AD418" s="137"/>
      <c r="AE418" s="137"/>
      <c r="AF418" s="137"/>
      <c r="AG418" s="140"/>
      <c r="AI418" s="134">
        <f t="shared" si="488"/>
        <v>0</v>
      </c>
      <c r="AK418" s="141">
        <f t="shared" si="489"/>
        <v>0</v>
      </c>
      <c r="AL418" s="142">
        <f t="shared" si="490"/>
        <v>0</v>
      </c>
      <c r="AN418" s="95"/>
      <c r="AO418" s="144"/>
      <c r="AP418" s="144"/>
      <c r="AQ418" s="144"/>
      <c r="AR418" s="145"/>
      <c r="AS418" s="146"/>
      <c r="AT418" s="147"/>
      <c r="AU418" s="144"/>
      <c r="AV418" s="144"/>
      <c r="AW418" s="144"/>
      <c r="AX418" s="144"/>
      <c r="AY418" s="148"/>
      <c r="BA418" s="110">
        <f t="shared" si="491"/>
        <v>0</v>
      </c>
      <c r="BB418" s="149"/>
      <c r="BC418" s="126">
        <f t="shared" si="481"/>
        <v>0</v>
      </c>
      <c r="BD418" s="127">
        <f t="shared" si="492"/>
        <v>0</v>
      </c>
      <c r="BF418" s="113"/>
      <c r="BG418" s="151"/>
      <c r="BH418" s="151"/>
      <c r="BI418" s="151"/>
      <c r="BJ418" s="152"/>
      <c r="BL418" s="153"/>
      <c r="BM418" s="151"/>
      <c r="BN418" s="151"/>
      <c r="BO418" s="151"/>
      <c r="BP418" s="151"/>
      <c r="BQ418" s="154"/>
      <c r="BS418" s="110">
        <f t="shared" si="493"/>
        <v>0</v>
      </c>
      <c r="BT418" s="149"/>
      <c r="BU418" s="126">
        <f t="shared" si="482"/>
        <v>0</v>
      </c>
      <c r="BV418" s="127">
        <f t="shared" si="494"/>
        <v>0</v>
      </c>
      <c r="BX418" s="119"/>
      <c r="BY418" s="156"/>
      <c r="BZ418" s="156"/>
      <c r="CA418" s="156"/>
      <c r="CB418" s="157"/>
      <c r="CD418" s="158"/>
      <c r="CE418" s="156"/>
      <c r="CF418" s="156"/>
      <c r="CG418" s="156"/>
      <c r="CH418" s="156"/>
      <c r="CI418" s="159"/>
      <c r="CK418" s="110">
        <f t="shared" si="495"/>
        <v>0</v>
      </c>
    </row>
    <row r="419" spans="1:89" s="125" customFormat="1" x14ac:dyDescent="0.3">
      <c r="A419" s="93" t="s">
        <v>29</v>
      </c>
      <c r="B419" s="127"/>
      <c r="C419"/>
      <c r="D419" s="95"/>
      <c r="E419" s="160"/>
      <c r="F419" s="160"/>
      <c r="G419" s="160"/>
      <c r="H419" s="161"/>
      <c r="I419" s="131"/>
      <c r="J419" s="162"/>
      <c r="K419" s="163"/>
      <c r="L419" s="163"/>
      <c r="M419" s="163"/>
      <c r="N419" s="163"/>
      <c r="O419" s="164"/>
      <c r="P419"/>
      <c r="Q419" s="134"/>
      <c r="R419"/>
      <c r="S419" s="93" t="s">
        <v>29</v>
      </c>
      <c r="T419" s="135"/>
      <c r="U419"/>
      <c r="V419" s="95"/>
      <c r="W419" s="165"/>
      <c r="X419" s="165"/>
      <c r="Y419" s="165"/>
      <c r="Z419" s="166"/>
      <c r="AA419"/>
      <c r="AB419" s="167"/>
      <c r="AC419" s="168"/>
      <c r="AD419" s="168"/>
      <c r="AE419" s="168"/>
      <c r="AF419" s="168"/>
      <c r="AG419" s="169"/>
      <c r="AH419"/>
      <c r="AI419" s="101"/>
      <c r="AJ419"/>
      <c r="AK419" s="102" t="s">
        <v>30</v>
      </c>
      <c r="AL419" s="142"/>
      <c r="AM419" s="26"/>
      <c r="AN419" s="95"/>
      <c r="AO419" s="170"/>
      <c r="AP419" s="170"/>
      <c r="AQ419" s="170"/>
      <c r="AR419" s="171"/>
      <c r="AS419" s="107"/>
      <c r="AT419" s="172"/>
      <c r="AU419" s="170"/>
      <c r="AV419" s="170"/>
      <c r="AW419" s="170"/>
      <c r="AX419" s="170"/>
      <c r="AY419" s="173"/>
      <c r="AZ419" s="107"/>
      <c r="BA419" s="174"/>
      <c r="BB419" s="111"/>
      <c r="BC419" s="93" t="str">
        <f t="shared" si="481"/>
        <v>GAN. PRODUCCION</v>
      </c>
      <c r="BD419" s="127"/>
      <c r="BE419" s="26"/>
      <c r="BF419" s="113"/>
      <c r="BG419" s="114"/>
      <c r="BH419" s="114"/>
      <c r="BI419" s="114"/>
      <c r="BJ419" s="115"/>
      <c r="BK419" s="112"/>
      <c r="BL419" s="116"/>
      <c r="BM419" s="114"/>
      <c r="BN419" s="114"/>
      <c r="BO419" s="114"/>
      <c r="BP419" s="114"/>
      <c r="BQ419" s="117"/>
      <c r="BR419" s="26"/>
      <c r="BS419" s="118"/>
      <c r="BT419" s="111"/>
      <c r="BU419" s="93" t="str">
        <f t="shared" si="482"/>
        <v>GAN. PRODUCCION</v>
      </c>
      <c r="BV419" s="127"/>
      <c r="BW419" s="26"/>
      <c r="BX419" s="119"/>
      <c r="BY419" s="120"/>
      <c r="BZ419" s="120"/>
      <c r="CA419" s="120"/>
      <c r="CB419" s="121"/>
      <c r="CC419" s="112"/>
      <c r="CD419" s="122"/>
      <c r="CE419" s="120"/>
      <c r="CF419" s="120"/>
      <c r="CG419" s="120"/>
      <c r="CH419" s="120"/>
      <c r="CI419" s="123"/>
      <c r="CJ419" s="26"/>
      <c r="CK419" s="124"/>
    </row>
    <row r="420" spans="1:89" x14ac:dyDescent="0.3">
      <c r="A420" s="126" t="str">
        <f t="shared" ref="A420:A426" si="496">+A393</f>
        <v>VACAS EN PRODUCCION</v>
      </c>
      <c r="B420" s="127">
        <f t="shared" ref="B420:B426" si="497">+Q393</f>
        <v>0</v>
      </c>
      <c r="D420" s="95"/>
      <c r="E420" s="129"/>
      <c r="F420" s="129"/>
      <c r="G420" s="129"/>
      <c r="H420" s="130"/>
      <c r="I420" s="131"/>
      <c r="J420" s="132"/>
      <c r="K420" s="129"/>
      <c r="L420" s="129"/>
      <c r="M420" s="129"/>
      <c r="N420" s="129"/>
      <c r="O420" s="133"/>
      <c r="Q420" s="134">
        <f t="shared" ref="Q420:Q426" si="498">SUM(B420+D420+E420+F420+G420+H420-J420-K420-L420-M420-N420-O420)</f>
        <v>0</v>
      </c>
      <c r="S420" s="126" t="str">
        <f t="shared" ref="S420:S426" si="499">+S393</f>
        <v>VACAS EN PRODUCCION</v>
      </c>
      <c r="T420" s="135">
        <f t="shared" ref="T420:T426" si="500">+AI393</f>
        <v>160</v>
      </c>
      <c r="V420" s="95"/>
      <c r="W420" s="137"/>
      <c r="X420" s="137"/>
      <c r="Y420" s="137"/>
      <c r="Z420" s="138"/>
      <c r="AB420" s="139"/>
      <c r="AC420" s="137"/>
      <c r="AD420" s="137"/>
      <c r="AE420" s="137"/>
      <c r="AF420" s="137"/>
      <c r="AG420" s="140"/>
      <c r="AI420" s="134">
        <f t="shared" ref="AI420:AI426" si="501">SUM(T420+V420+W420+X420+Y420+Z420-AB420-AC420-AD420-AE420-AF420-AG420)</f>
        <v>160</v>
      </c>
      <c r="AK420" s="141" t="str">
        <f t="shared" ref="AK420:AK426" si="502">AK393</f>
        <v>POTRO HEMBRA</v>
      </c>
      <c r="AL420" s="142">
        <f t="shared" ref="AL420:AL426" si="503">+BA393</f>
        <v>1</v>
      </c>
      <c r="AN420" s="95"/>
      <c r="AO420" s="144"/>
      <c r="AP420" s="144"/>
      <c r="AQ420" s="144"/>
      <c r="AR420" s="145"/>
      <c r="AS420" s="146"/>
      <c r="AT420" s="147"/>
      <c r="AU420" s="144"/>
      <c r="AV420" s="144"/>
      <c r="AW420" s="144"/>
      <c r="AX420" s="144"/>
      <c r="AY420" s="148"/>
      <c r="BA420" s="110">
        <f t="shared" ref="BA420:BA426" si="504">SUM(AL420+AN420+AO420+AP420+AQ420+AR420-AT420-AU420-AV420-AW420-AX420-AY420)</f>
        <v>1</v>
      </c>
      <c r="BB420" s="149"/>
      <c r="BC420" s="126" t="str">
        <f t="shared" si="481"/>
        <v>VACAS EN PRODUCCION</v>
      </c>
      <c r="BD420" s="127">
        <f t="shared" ref="BD420:BD426" si="505">+BS393</f>
        <v>0</v>
      </c>
      <c r="BF420" s="113"/>
      <c r="BG420" s="151"/>
      <c r="BH420" s="151"/>
      <c r="BI420" s="151"/>
      <c r="BJ420" s="152"/>
      <c r="BL420" s="153"/>
      <c r="BM420" s="151"/>
      <c r="BN420" s="151"/>
      <c r="BO420" s="151"/>
      <c r="BP420" s="151"/>
      <c r="BQ420" s="154"/>
      <c r="BS420" s="110">
        <f t="shared" ref="BS420:BS426" si="506">SUM(BD420+BF420+BG420+BH420+BI420+BJ420-BL420-BM420-BN420-BO420-BP420-BQ420)</f>
        <v>0</v>
      </c>
      <c r="BT420" s="149"/>
      <c r="BU420" s="126" t="str">
        <f t="shared" si="482"/>
        <v>VACAS EN PRODUCCION</v>
      </c>
      <c r="BV420" s="127">
        <f>+CK393</f>
        <v>0</v>
      </c>
      <c r="BX420" s="119"/>
      <c r="BY420" s="156"/>
      <c r="BZ420" s="156"/>
      <c r="CA420" s="156"/>
      <c r="CB420" s="157"/>
      <c r="CD420" s="158"/>
      <c r="CE420" s="156"/>
      <c r="CF420" s="156"/>
      <c r="CG420" s="156"/>
      <c r="CH420" s="156"/>
      <c r="CI420" s="159"/>
      <c r="CK420" s="110">
        <f t="shared" ref="CK420:CK426" si="507">SUM(BV420+BX420+BY420+BZ420+CA420+CB420-CD420-CE420-CF420-CG420-CH420-CI420)</f>
        <v>0</v>
      </c>
    </row>
    <row r="421" spans="1:89" x14ac:dyDescent="0.3">
      <c r="A421" s="126" t="str">
        <f t="shared" si="496"/>
        <v>VACAS PREÑADAS</v>
      </c>
      <c r="B421" s="127">
        <f t="shared" si="497"/>
        <v>0</v>
      </c>
      <c r="D421" s="95"/>
      <c r="E421" s="129"/>
      <c r="F421" s="129"/>
      <c r="G421" s="129"/>
      <c r="H421" s="130"/>
      <c r="I421" s="131"/>
      <c r="J421" s="132"/>
      <c r="K421" s="129"/>
      <c r="L421" s="129"/>
      <c r="M421" s="129"/>
      <c r="N421" s="129"/>
      <c r="O421" s="133"/>
      <c r="Q421" s="134">
        <f t="shared" si="498"/>
        <v>0</v>
      </c>
      <c r="S421" s="126" t="str">
        <f t="shared" si="499"/>
        <v>VACAS PREÑADAS</v>
      </c>
      <c r="T421" s="135">
        <f t="shared" si="500"/>
        <v>11</v>
      </c>
      <c r="V421" s="95"/>
      <c r="W421" s="137"/>
      <c r="X421" s="137"/>
      <c r="Y421" s="137"/>
      <c r="Z421" s="138"/>
      <c r="AB421" s="139"/>
      <c r="AC421" s="137"/>
      <c r="AD421" s="137"/>
      <c r="AE421" s="137"/>
      <c r="AF421" s="137"/>
      <c r="AG421" s="140"/>
      <c r="AI421" s="134">
        <f t="shared" si="501"/>
        <v>11</v>
      </c>
      <c r="AK421" s="141" t="str">
        <f t="shared" si="502"/>
        <v>POTRO MACHO</v>
      </c>
      <c r="AL421" s="142">
        <f t="shared" si="503"/>
        <v>0</v>
      </c>
      <c r="AN421" s="95"/>
      <c r="AO421" s="144"/>
      <c r="AP421" s="144"/>
      <c r="AQ421" s="144"/>
      <c r="AR421" s="145"/>
      <c r="AS421" s="146"/>
      <c r="AT421" s="147"/>
      <c r="AU421" s="144"/>
      <c r="AV421" s="144"/>
      <c r="AW421" s="144"/>
      <c r="AX421" s="144"/>
      <c r="AY421" s="148"/>
      <c r="BA421" s="110">
        <f t="shared" si="504"/>
        <v>0</v>
      </c>
      <c r="BB421" s="149"/>
      <c r="BC421" s="126" t="str">
        <f t="shared" si="481"/>
        <v>VACAS PREÑADAS</v>
      </c>
      <c r="BD421" s="127">
        <f t="shared" si="505"/>
        <v>0</v>
      </c>
      <c r="BF421" s="113"/>
      <c r="BG421" s="151"/>
      <c r="BH421" s="151"/>
      <c r="BI421" s="151"/>
      <c r="BJ421" s="152"/>
      <c r="BL421" s="153"/>
      <c r="BM421" s="151"/>
      <c r="BN421" s="151"/>
      <c r="BO421" s="151"/>
      <c r="BP421" s="151"/>
      <c r="BQ421" s="154"/>
      <c r="BS421" s="110">
        <f t="shared" si="506"/>
        <v>0</v>
      </c>
      <c r="BT421" s="149"/>
      <c r="BU421" s="126" t="str">
        <f t="shared" si="482"/>
        <v>VACAS PREÑADAS</v>
      </c>
      <c r="BV421" s="127">
        <f t="shared" ref="BV421:BV426" si="508">+CK394</f>
        <v>0</v>
      </c>
      <c r="BX421" s="119"/>
      <c r="BY421" s="156"/>
      <c r="BZ421" s="156"/>
      <c r="CA421" s="156"/>
      <c r="CB421" s="157"/>
      <c r="CD421" s="158"/>
      <c r="CE421" s="156"/>
      <c r="CF421" s="156"/>
      <c r="CG421" s="156"/>
      <c r="CH421" s="156"/>
      <c r="CI421" s="159"/>
      <c r="CK421" s="110">
        <f t="shared" si="507"/>
        <v>0</v>
      </c>
    </row>
    <row r="422" spans="1:89" x14ac:dyDescent="0.3">
      <c r="A422" s="126" t="str">
        <f t="shared" si="496"/>
        <v>VACAS VACIAS</v>
      </c>
      <c r="B422" s="127">
        <f t="shared" si="497"/>
        <v>2</v>
      </c>
      <c r="D422" s="95"/>
      <c r="E422" s="129"/>
      <c r="F422" s="129"/>
      <c r="G422" s="129"/>
      <c r="H422" s="130"/>
      <c r="I422" s="131"/>
      <c r="J422" s="132"/>
      <c r="K422" s="129"/>
      <c r="L422" s="129"/>
      <c r="M422" s="129"/>
      <c r="N422" s="129"/>
      <c r="O422" s="133"/>
      <c r="Q422" s="134">
        <f t="shared" si="498"/>
        <v>2</v>
      </c>
      <c r="S422" s="126" t="str">
        <f t="shared" si="499"/>
        <v>VACAS VACIAS</v>
      </c>
      <c r="T422" s="135">
        <f t="shared" si="500"/>
        <v>3</v>
      </c>
      <c r="V422" s="95"/>
      <c r="W422" s="137"/>
      <c r="X422" s="137"/>
      <c r="Y422" s="137"/>
      <c r="Z422" s="138"/>
      <c r="AB422" s="139"/>
      <c r="AC422" s="137">
        <v>3</v>
      </c>
      <c r="AD422" s="137"/>
      <c r="AE422" s="137"/>
      <c r="AF422" s="137"/>
      <c r="AG422" s="140"/>
      <c r="AI422" s="134">
        <f t="shared" si="501"/>
        <v>0</v>
      </c>
      <c r="AK422" s="141" t="str">
        <f t="shared" si="502"/>
        <v>CABALLO</v>
      </c>
      <c r="AL422" s="142">
        <f t="shared" si="503"/>
        <v>1</v>
      </c>
      <c r="AN422" s="95"/>
      <c r="AO422" s="144"/>
      <c r="AP422" s="144"/>
      <c r="AQ422" s="144"/>
      <c r="AR422" s="145"/>
      <c r="AS422" s="146"/>
      <c r="AT422" s="147"/>
      <c r="AU422" s="144"/>
      <c r="AV422" s="144"/>
      <c r="AW422" s="144"/>
      <c r="AX422" s="144"/>
      <c r="AY422" s="148"/>
      <c r="BA422" s="110">
        <f t="shared" si="504"/>
        <v>1</v>
      </c>
      <c r="BB422" s="149"/>
      <c r="BC422" s="126" t="str">
        <f t="shared" si="481"/>
        <v>VACAS VACIAS</v>
      </c>
      <c r="BD422" s="127">
        <f t="shared" si="505"/>
        <v>0</v>
      </c>
      <c r="BF422" s="113"/>
      <c r="BG422" s="151"/>
      <c r="BH422" s="151"/>
      <c r="BI422" s="151"/>
      <c r="BJ422" s="152"/>
      <c r="BL422" s="153"/>
      <c r="BM422" s="151"/>
      <c r="BN422" s="151"/>
      <c r="BO422" s="151"/>
      <c r="BP422" s="151"/>
      <c r="BQ422" s="154"/>
      <c r="BS422" s="110">
        <f t="shared" si="506"/>
        <v>0</v>
      </c>
      <c r="BT422" s="149"/>
      <c r="BU422" s="126" t="str">
        <f t="shared" si="482"/>
        <v>VACAS VACIAS</v>
      </c>
      <c r="BV422" s="127">
        <f t="shared" si="508"/>
        <v>0</v>
      </c>
      <c r="BX422" s="119"/>
      <c r="BY422" s="156"/>
      <c r="BZ422" s="156"/>
      <c r="CA422" s="156"/>
      <c r="CB422" s="157"/>
      <c r="CD422" s="158"/>
      <c r="CE422" s="156"/>
      <c r="CF422" s="156"/>
      <c r="CG422" s="156"/>
      <c r="CH422" s="156"/>
      <c r="CI422" s="159"/>
      <c r="CK422" s="110">
        <f t="shared" si="507"/>
        <v>0</v>
      </c>
    </row>
    <row r="423" spans="1:89" x14ac:dyDescent="0.3">
      <c r="A423" s="126" t="str">
        <f t="shared" si="496"/>
        <v>NOVILLAS VACIAS</v>
      </c>
      <c r="B423" s="127">
        <f t="shared" si="497"/>
        <v>1</v>
      </c>
      <c r="D423" s="95"/>
      <c r="E423" s="129"/>
      <c r="F423" s="129"/>
      <c r="G423" s="129"/>
      <c r="H423" s="130"/>
      <c r="I423" s="131"/>
      <c r="J423" s="132"/>
      <c r="K423" s="129"/>
      <c r="L423" s="129"/>
      <c r="M423" s="129"/>
      <c r="N423" s="129"/>
      <c r="O423" s="133"/>
      <c r="Q423" s="134">
        <f t="shared" si="498"/>
        <v>1</v>
      </c>
      <c r="S423" s="126" t="str">
        <f t="shared" si="499"/>
        <v>NOVILLAS VACIAS</v>
      </c>
      <c r="T423" s="135">
        <f t="shared" si="500"/>
        <v>0</v>
      </c>
      <c r="V423" s="95"/>
      <c r="W423" s="137"/>
      <c r="X423" s="137"/>
      <c r="Y423" s="137"/>
      <c r="Z423" s="138"/>
      <c r="AB423" s="139"/>
      <c r="AC423" s="137"/>
      <c r="AD423" s="137"/>
      <c r="AE423" s="137"/>
      <c r="AF423" s="137"/>
      <c r="AG423" s="140"/>
      <c r="AI423" s="134">
        <f t="shared" si="501"/>
        <v>0</v>
      </c>
      <c r="AK423" s="141" t="str">
        <f t="shared" si="502"/>
        <v>YEGUA</v>
      </c>
      <c r="AL423" s="142">
        <f t="shared" si="503"/>
        <v>1</v>
      </c>
      <c r="AN423" s="95"/>
      <c r="AO423" s="144"/>
      <c r="AP423" s="144"/>
      <c r="AQ423" s="144"/>
      <c r="AR423" s="145"/>
      <c r="AS423" s="146"/>
      <c r="AT423" s="147"/>
      <c r="AU423" s="144"/>
      <c r="AV423" s="144"/>
      <c r="AW423" s="144"/>
      <c r="AX423" s="144"/>
      <c r="AY423" s="148"/>
      <c r="BA423" s="110">
        <f t="shared" si="504"/>
        <v>1</v>
      </c>
      <c r="BB423" s="149"/>
      <c r="BC423" s="126" t="str">
        <f t="shared" si="481"/>
        <v>NOVILLAS VACIAS</v>
      </c>
      <c r="BD423" s="127">
        <f t="shared" si="505"/>
        <v>0</v>
      </c>
      <c r="BF423" s="113"/>
      <c r="BG423" s="151"/>
      <c r="BH423" s="151"/>
      <c r="BI423" s="151"/>
      <c r="BJ423" s="152"/>
      <c r="BL423" s="153"/>
      <c r="BM423" s="151"/>
      <c r="BN423" s="151"/>
      <c r="BO423" s="151"/>
      <c r="BP423" s="151"/>
      <c r="BQ423" s="154"/>
      <c r="BS423" s="110">
        <f t="shared" si="506"/>
        <v>0</v>
      </c>
      <c r="BT423" s="149"/>
      <c r="BU423" s="126" t="str">
        <f t="shared" si="482"/>
        <v>NOVILLAS VACIAS</v>
      </c>
      <c r="BV423" s="127">
        <f t="shared" si="508"/>
        <v>0</v>
      </c>
      <c r="BX423" s="119"/>
      <c r="BY423" s="156"/>
      <c r="BZ423" s="156"/>
      <c r="CA423" s="156"/>
      <c r="CB423" s="157"/>
      <c r="CD423" s="158"/>
      <c r="CE423" s="156"/>
      <c r="CF423" s="156"/>
      <c r="CG423" s="156"/>
      <c r="CH423" s="156"/>
      <c r="CI423" s="159"/>
      <c r="CK423" s="110">
        <f t="shared" si="507"/>
        <v>0</v>
      </c>
    </row>
    <row r="424" spans="1:89" x14ac:dyDescent="0.3">
      <c r="A424" s="126" t="str">
        <f t="shared" si="496"/>
        <v xml:space="preserve">NOVILLAS PREÑADAS </v>
      </c>
      <c r="B424" s="127">
        <f t="shared" si="497"/>
        <v>0</v>
      </c>
      <c r="D424" s="95"/>
      <c r="E424" s="129"/>
      <c r="F424" s="129"/>
      <c r="G424" s="129"/>
      <c r="H424" s="130"/>
      <c r="I424" s="131"/>
      <c r="J424" s="132"/>
      <c r="K424" s="129"/>
      <c r="L424" s="129"/>
      <c r="M424" s="129"/>
      <c r="N424" s="129"/>
      <c r="O424" s="133"/>
      <c r="Q424" s="134">
        <f t="shared" si="498"/>
        <v>0</v>
      </c>
      <c r="S424" s="126" t="str">
        <f t="shared" si="499"/>
        <v xml:space="preserve">NOVILLAS PREÑADAS </v>
      </c>
      <c r="T424" s="135">
        <f t="shared" si="500"/>
        <v>5</v>
      </c>
      <c r="V424" s="95"/>
      <c r="W424" s="137"/>
      <c r="X424" s="137"/>
      <c r="Y424" s="137"/>
      <c r="Z424" s="138"/>
      <c r="AB424" s="139"/>
      <c r="AC424" s="137">
        <v>2</v>
      </c>
      <c r="AD424" s="137"/>
      <c r="AE424" s="137"/>
      <c r="AF424" s="137"/>
      <c r="AG424" s="140"/>
      <c r="AI424" s="134">
        <f t="shared" si="501"/>
        <v>3</v>
      </c>
      <c r="AK424" s="141">
        <f t="shared" si="502"/>
        <v>0</v>
      </c>
      <c r="AL424" s="142">
        <f t="shared" si="503"/>
        <v>0</v>
      </c>
      <c r="AN424" s="95"/>
      <c r="AO424" s="144"/>
      <c r="AP424" s="144"/>
      <c r="AQ424" s="144"/>
      <c r="AR424" s="145"/>
      <c r="AS424" s="146"/>
      <c r="AT424" s="147"/>
      <c r="AU424" s="144"/>
      <c r="AV424" s="144"/>
      <c r="AW424" s="144"/>
      <c r="AX424" s="144"/>
      <c r="AY424" s="148"/>
      <c r="BA424" s="110">
        <f t="shared" si="504"/>
        <v>0</v>
      </c>
      <c r="BB424" s="149"/>
      <c r="BC424" s="126" t="str">
        <f t="shared" si="481"/>
        <v xml:space="preserve">NOVILLAS PREÑADAS </v>
      </c>
      <c r="BD424" s="127">
        <f t="shared" si="505"/>
        <v>0</v>
      </c>
      <c r="BF424" s="113"/>
      <c r="BG424" s="151"/>
      <c r="BH424" s="151"/>
      <c r="BI424" s="151"/>
      <c r="BJ424" s="152"/>
      <c r="BL424" s="153"/>
      <c r="BM424" s="151"/>
      <c r="BN424" s="151"/>
      <c r="BO424" s="151"/>
      <c r="BP424" s="151"/>
      <c r="BQ424" s="154"/>
      <c r="BS424" s="110">
        <f t="shared" si="506"/>
        <v>0</v>
      </c>
      <c r="BT424" s="149"/>
      <c r="BU424" s="126" t="str">
        <f t="shared" si="482"/>
        <v xml:space="preserve">NOVILLAS PREÑADAS </v>
      </c>
      <c r="BV424" s="127">
        <f t="shared" si="508"/>
        <v>0</v>
      </c>
      <c r="BX424" s="119"/>
      <c r="BY424" s="156"/>
      <c r="BZ424" s="156"/>
      <c r="CA424" s="156"/>
      <c r="CB424" s="157"/>
      <c r="CD424" s="158"/>
      <c r="CE424" s="156"/>
      <c r="CF424" s="156"/>
      <c r="CG424" s="156"/>
      <c r="CH424" s="156"/>
      <c r="CI424" s="159"/>
      <c r="CK424" s="110">
        <f t="shared" si="507"/>
        <v>0</v>
      </c>
    </row>
    <row r="425" spans="1:89" x14ac:dyDescent="0.3">
      <c r="A425" s="126" t="str">
        <f t="shared" si="496"/>
        <v>TOROS</v>
      </c>
      <c r="B425" s="127">
        <f t="shared" si="497"/>
        <v>1</v>
      </c>
      <c r="D425" s="95"/>
      <c r="E425" s="129"/>
      <c r="F425" s="129"/>
      <c r="G425" s="129"/>
      <c r="H425" s="130"/>
      <c r="I425" s="131"/>
      <c r="J425" s="132"/>
      <c r="K425" s="129"/>
      <c r="L425" s="129"/>
      <c r="M425" s="129"/>
      <c r="N425" s="129"/>
      <c r="O425" s="133"/>
      <c r="Q425" s="134">
        <f t="shared" si="498"/>
        <v>1</v>
      </c>
      <c r="S425" s="126" t="str">
        <f t="shared" si="499"/>
        <v>TOROS</v>
      </c>
      <c r="T425" s="135">
        <f t="shared" si="500"/>
        <v>16</v>
      </c>
      <c r="V425" s="95"/>
      <c r="W425" s="137"/>
      <c r="X425" s="137"/>
      <c r="Y425" s="137"/>
      <c r="Z425" s="138"/>
      <c r="AB425" s="139"/>
      <c r="AC425" s="137"/>
      <c r="AD425" s="137"/>
      <c r="AE425" s="137"/>
      <c r="AF425" s="137"/>
      <c r="AG425" s="140"/>
      <c r="AI425" s="134">
        <f t="shared" si="501"/>
        <v>16</v>
      </c>
      <c r="AK425" s="141">
        <f t="shared" si="502"/>
        <v>0</v>
      </c>
      <c r="AL425" s="142">
        <f t="shared" si="503"/>
        <v>0</v>
      </c>
      <c r="AN425" s="95"/>
      <c r="AO425" s="144"/>
      <c r="AP425" s="144"/>
      <c r="AQ425" s="144"/>
      <c r="AR425" s="145"/>
      <c r="AS425" s="146"/>
      <c r="AT425" s="147"/>
      <c r="AU425" s="144"/>
      <c r="AV425" s="144"/>
      <c r="AW425" s="144"/>
      <c r="AX425" s="144"/>
      <c r="AY425" s="148"/>
      <c r="BA425" s="110">
        <f t="shared" si="504"/>
        <v>0</v>
      </c>
      <c r="BB425" s="149"/>
      <c r="BC425" s="126" t="str">
        <f t="shared" si="481"/>
        <v>TOROS</v>
      </c>
      <c r="BD425" s="127">
        <f t="shared" si="505"/>
        <v>0</v>
      </c>
      <c r="BF425" s="113"/>
      <c r="BG425" s="151"/>
      <c r="BH425" s="151"/>
      <c r="BI425" s="151"/>
      <c r="BJ425" s="152"/>
      <c r="BL425" s="153"/>
      <c r="BM425" s="151"/>
      <c r="BN425" s="151"/>
      <c r="BO425" s="151"/>
      <c r="BP425" s="151"/>
      <c r="BQ425" s="154"/>
      <c r="BS425" s="110">
        <f t="shared" si="506"/>
        <v>0</v>
      </c>
      <c r="BT425" s="149"/>
      <c r="BU425" s="126" t="str">
        <f t="shared" si="482"/>
        <v>TOROS</v>
      </c>
      <c r="BV425" s="127">
        <f t="shared" si="508"/>
        <v>2</v>
      </c>
      <c r="BX425" s="119"/>
      <c r="BY425" s="156"/>
      <c r="BZ425" s="156"/>
      <c r="CA425" s="156"/>
      <c r="CB425" s="157"/>
      <c r="CD425" s="158"/>
      <c r="CE425" s="156"/>
      <c r="CF425" s="156"/>
      <c r="CG425" s="156"/>
      <c r="CH425" s="156"/>
      <c r="CI425" s="159"/>
      <c r="CK425" s="110">
        <f t="shared" si="507"/>
        <v>2</v>
      </c>
    </row>
    <row r="426" spans="1:89" x14ac:dyDescent="0.3">
      <c r="A426" s="126">
        <f t="shared" si="496"/>
        <v>0</v>
      </c>
      <c r="B426" s="127">
        <f t="shared" si="497"/>
        <v>0</v>
      </c>
      <c r="D426" s="95"/>
      <c r="E426" s="129"/>
      <c r="F426" s="129"/>
      <c r="G426" s="129"/>
      <c r="H426" s="130"/>
      <c r="I426" s="131"/>
      <c r="J426" s="132"/>
      <c r="K426" s="129"/>
      <c r="L426" s="129"/>
      <c r="M426" s="129"/>
      <c r="N426" s="129"/>
      <c r="O426" s="133"/>
      <c r="Q426" s="134">
        <f t="shared" si="498"/>
        <v>0</v>
      </c>
      <c r="S426" s="126">
        <f t="shared" si="499"/>
        <v>0</v>
      </c>
      <c r="T426" s="135">
        <f t="shared" si="500"/>
        <v>0</v>
      </c>
      <c r="V426" s="95"/>
      <c r="W426" s="137"/>
      <c r="X426" s="137"/>
      <c r="Y426" s="137"/>
      <c r="Z426" s="138"/>
      <c r="AB426" s="139"/>
      <c r="AC426" s="137"/>
      <c r="AD426" s="137"/>
      <c r="AE426" s="137"/>
      <c r="AF426" s="137"/>
      <c r="AG426" s="140"/>
      <c r="AI426" s="134">
        <f t="shared" si="501"/>
        <v>0</v>
      </c>
      <c r="AK426" s="141">
        <f t="shared" si="502"/>
        <v>0</v>
      </c>
      <c r="AL426" s="142">
        <f t="shared" si="503"/>
        <v>0</v>
      </c>
      <c r="AN426" s="95"/>
      <c r="AO426" s="144"/>
      <c r="AP426" s="144"/>
      <c r="AQ426" s="144"/>
      <c r="AR426" s="145"/>
      <c r="AS426" s="146"/>
      <c r="AT426" s="147"/>
      <c r="AU426" s="144"/>
      <c r="AV426" s="144"/>
      <c r="AW426" s="144"/>
      <c r="AX426" s="144"/>
      <c r="AY426" s="148"/>
      <c r="BA426" s="110">
        <f t="shared" si="504"/>
        <v>0</v>
      </c>
      <c r="BB426" s="149"/>
      <c r="BC426" s="126">
        <f t="shared" si="481"/>
        <v>0</v>
      </c>
      <c r="BD426" s="127">
        <f t="shared" si="505"/>
        <v>0</v>
      </c>
      <c r="BF426" s="113"/>
      <c r="BG426" s="151"/>
      <c r="BH426" s="151"/>
      <c r="BI426" s="151"/>
      <c r="BJ426" s="152"/>
      <c r="BL426" s="153"/>
      <c r="BM426" s="151"/>
      <c r="BN426" s="151"/>
      <c r="BO426" s="151"/>
      <c r="BP426" s="151"/>
      <c r="BQ426" s="154"/>
      <c r="BS426" s="110">
        <f t="shared" si="506"/>
        <v>0</v>
      </c>
      <c r="BT426" s="149"/>
      <c r="BU426" s="126">
        <f t="shared" si="482"/>
        <v>0</v>
      </c>
      <c r="BV426" s="127">
        <f t="shared" si="508"/>
        <v>0</v>
      </c>
      <c r="BX426" s="119"/>
      <c r="BY426" s="156"/>
      <c r="BZ426" s="156"/>
      <c r="CA426" s="156"/>
      <c r="CB426" s="157"/>
      <c r="CD426" s="158"/>
      <c r="CE426" s="156"/>
      <c r="CF426" s="156"/>
      <c r="CG426" s="156"/>
      <c r="CH426" s="156"/>
      <c r="CI426" s="159"/>
      <c r="CK426" s="110">
        <f t="shared" si="507"/>
        <v>0</v>
      </c>
    </row>
    <row r="427" spans="1:89" s="125" customFormat="1" x14ac:dyDescent="0.3">
      <c r="A427" s="93" t="s">
        <v>37</v>
      </c>
      <c r="B427" s="127"/>
      <c r="C427"/>
      <c r="D427" s="95"/>
      <c r="E427" s="160"/>
      <c r="F427" s="160"/>
      <c r="G427" s="160"/>
      <c r="H427" s="161"/>
      <c r="I427" s="131"/>
      <c r="J427" s="175"/>
      <c r="K427" s="160"/>
      <c r="L427" s="160"/>
      <c r="M427" s="160"/>
      <c r="N427" s="160"/>
      <c r="O427" s="176"/>
      <c r="P427"/>
      <c r="Q427" s="134"/>
      <c r="R427"/>
      <c r="S427" s="93" t="s">
        <v>37</v>
      </c>
      <c r="T427" s="135"/>
      <c r="U427"/>
      <c r="V427" s="95"/>
      <c r="W427" s="165"/>
      <c r="X427" s="165"/>
      <c r="Y427" s="165"/>
      <c r="Z427" s="166"/>
      <c r="AA427"/>
      <c r="AB427" s="177"/>
      <c r="AC427" s="165"/>
      <c r="AD427" s="165"/>
      <c r="AE427" s="165"/>
      <c r="AF427" s="165"/>
      <c r="AG427" s="178"/>
      <c r="AH427"/>
      <c r="AI427" s="101"/>
      <c r="AJ427"/>
      <c r="AK427" s="102"/>
      <c r="AL427" s="142"/>
      <c r="AM427" s="26"/>
      <c r="AN427" s="95"/>
      <c r="AO427" s="170"/>
      <c r="AP427" s="170"/>
      <c r="AQ427" s="170"/>
      <c r="AR427" s="171"/>
      <c r="AS427" s="107"/>
      <c r="AT427" s="172"/>
      <c r="AU427" s="170"/>
      <c r="AV427" s="170"/>
      <c r="AW427" s="170"/>
      <c r="AX427" s="170"/>
      <c r="AY427" s="173"/>
      <c r="AZ427" s="107"/>
      <c r="BA427" s="174"/>
      <c r="BB427" s="111"/>
      <c r="BC427" s="93" t="str">
        <f>BC400</f>
        <v>GAN. CEBA</v>
      </c>
      <c r="BD427" s="127"/>
      <c r="BE427" s="26"/>
      <c r="BF427" s="113"/>
      <c r="BG427" s="114"/>
      <c r="BH427" s="114"/>
      <c r="BI427" s="114"/>
      <c r="BJ427" s="115"/>
      <c r="BK427" s="112"/>
      <c r="BL427" s="116"/>
      <c r="BM427" s="114"/>
      <c r="BN427" s="114"/>
      <c r="BO427" s="114"/>
      <c r="BP427" s="114"/>
      <c r="BQ427" s="117"/>
      <c r="BR427" s="26"/>
      <c r="BS427" s="118"/>
      <c r="BT427" s="111"/>
      <c r="BU427" s="93" t="str">
        <f>BU400</f>
        <v>GAN. CEBA</v>
      </c>
      <c r="BV427" s="127"/>
      <c r="BW427" s="26"/>
      <c r="BX427" s="119"/>
      <c r="BY427" s="120"/>
      <c r="BZ427" s="120"/>
      <c r="CA427" s="120"/>
      <c r="CB427" s="121"/>
      <c r="CC427" s="112"/>
      <c r="CD427" s="122"/>
      <c r="CE427" s="120"/>
      <c r="CF427" s="120"/>
      <c r="CG427" s="120"/>
      <c r="CH427" s="120"/>
      <c r="CI427" s="123"/>
      <c r="CJ427" s="26"/>
      <c r="CK427" s="124"/>
    </row>
    <row r="428" spans="1:89" x14ac:dyDescent="0.3">
      <c r="A428" s="126" t="str">
        <f>+A401</f>
        <v>NOVILLOS</v>
      </c>
      <c r="B428" s="127">
        <f>+Q401</f>
        <v>45</v>
      </c>
      <c r="D428" s="95"/>
      <c r="E428" s="129"/>
      <c r="F428" s="129"/>
      <c r="G428" s="129"/>
      <c r="H428" s="130"/>
      <c r="I428" s="131"/>
      <c r="J428" s="132"/>
      <c r="K428" s="129"/>
      <c r="L428" s="129"/>
      <c r="M428" s="129"/>
      <c r="N428" s="129"/>
      <c r="O428" s="133"/>
      <c r="Q428" s="134">
        <f>SUM(B428+D428+E428+F428+G428+H428-J428-K428-L428-M428-N428-O428)</f>
        <v>45</v>
      </c>
      <c r="S428" s="126" t="str">
        <f>+S401</f>
        <v>NOVILLOS</v>
      </c>
      <c r="T428" s="135">
        <f>+AI401</f>
        <v>0</v>
      </c>
      <c r="V428" s="95"/>
      <c r="W428" s="137"/>
      <c r="X428" s="137"/>
      <c r="Y428" s="137"/>
      <c r="Z428" s="138"/>
      <c r="AB428" s="139"/>
      <c r="AC428" s="137"/>
      <c r="AD428" s="137"/>
      <c r="AE428" s="137"/>
      <c r="AF428" s="137"/>
      <c r="AG428" s="140"/>
      <c r="AI428" s="134">
        <f>SUM(T428+V428+W428+X428+Y428+Z428-AB428-AC428-AD428-AE428-AF428-AG428)</f>
        <v>0</v>
      </c>
      <c r="AK428" s="179">
        <f>AK401</f>
        <v>0</v>
      </c>
      <c r="AL428" s="142">
        <f>+BA401</f>
        <v>0</v>
      </c>
      <c r="AN428" s="95"/>
      <c r="AO428" s="144"/>
      <c r="AP428" s="144"/>
      <c r="AQ428" s="144"/>
      <c r="AR428" s="145"/>
      <c r="AS428" s="146"/>
      <c r="AT428" s="147"/>
      <c r="AU428" s="144"/>
      <c r="AV428" s="144"/>
      <c r="AW428" s="144"/>
      <c r="AX428" s="144"/>
      <c r="AY428" s="148"/>
      <c r="BA428" s="110">
        <f>SUM(AL428+AN428+AO428+AP428+AQ428+AR428-AT428-AU428-AV428-AW428-AX428-AY428)</f>
        <v>0</v>
      </c>
      <c r="BB428" s="149"/>
      <c r="BC428" s="126" t="str">
        <f t="shared" si="481"/>
        <v>NOVILLOS</v>
      </c>
      <c r="BD428" s="127">
        <f>+BS401</f>
        <v>275</v>
      </c>
      <c r="BF428" s="113"/>
      <c r="BG428" s="151"/>
      <c r="BH428" s="151"/>
      <c r="BI428" s="151"/>
      <c r="BJ428" s="152"/>
      <c r="BL428" s="153"/>
      <c r="BM428" s="151"/>
      <c r="BN428" s="151"/>
      <c r="BO428" s="151"/>
      <c r="BP428" s="151"/>
      <c r="BQ428" s="154"/>
      <c r="BS428" s="110">
        <f>SUM(BD428+BF428+BG428+BH428+BI428+BJ428-BL428-BM428-BN428-BO428-BP428-BQ428)</f>
        <v>275</v>
      </c>
      <c r="BT428" s="149"/>
      <c r="BU428" s="126" t="str">
        <f t="shared" si="482"/>
        <v>NOVILLOS</v>
      </c>
      <c r="BV428" s="127">
        <f>+CK401</f>
        <v>176</v>
      </c>
      <c r="BX428" s="119"/>
      <c r="BY428" s="156"/>
      <c r="BZ428" s="156"/>
      <c r="CA428" s="156"/>
      <c r="CB428" s="157"/>
      <c r="CD428" s="158"/>
      <c r="CE428" s="156"/>
      <c r="CF428" s="156"/>
      <c r="CG428" s="156"/>
      <c r="CH428" s="156"/>
      <c r="CI428" s="159"/>
      <c r="CK428" s="110">
        <f>SUM(BV428+BX428+BY428+BZ428+CA428+CB428-CD428-CE428-CF428-CG428-CH428-CI428)</f>
        <v>176</v>
      </c>
    </row>
    <row r="429" spans="1:89" x14ac:dyDescent="0.3">
      <c r="A429" s="126" t="str">
        <f>+A402</f>
        <v>CALENTADORES</v>
      </c>
      <c r="B429" s="127">
        <f>+Q402</f>
        <v>0</v>
      </c>
      <c r="D429" s="95"/>
      <c r="E429" s="129"/>
      <c r="F429" s="129"/>
      <c r="G429" s="129"/>
      <c r="H429" s="130"/>
      <c r="I429" s="131"/>
      <c r="J429" s="132"/>
      <c r="K429" s="129"/>
      <c r="L429" s="129"/>
      <c r="M429" s="129"/>
      <c r="N429" s="129"/>
      <c r="O429" s="133"/>
      <c r="Q429" s="134">
        <f>SUM(B429+D429+E429+F429+G429+H429-J429-K429-L429-M429-N429-O429)</f>
        <v>0</v>
      </c>
      <c r="S429" s="126" t="str">
        <f>+S402</f>
        <v>CALENTADORES</v>
      </c>
      <c r="T429" s="135">
        <f>+AI402</f>
        <v>0</v>
      </c>
      <c r="V429" s="95"/>
      <c r="W429" s="137"/>
      <c r="X429" s="137"/>
      <c r="Y429" s="137"/>
      <c r="Z429" s="138"/>
      <c r="AB429" s="139"/>
      <c r="AC429" s="137"/>
      <c r="AD429" s="137"/>
      <c r="AE429" s="137"/>
      <c r="AF429" s="137"/>
      <c r="AG429" s="140"/>
      <c r="AI429" s="134">
        <f>SUM(T429+V429+W429+X429+Y429+Z429-AB429-AC429-AD429-AE429-AF429-AG429)</f>
        <v>0</v>
      </c>
      <c r="AK429" s="179">
        <f>AK402</f>
        <v>0</v>
      </c>
      <c r="AL429" s="142">
        <f>+BA402</f>
        <v>0</v>
      </c>
      <c r="AN429" s="95"/>
      <c r="AO429" s="144"/>
      <c r="AP429" s="144"/>
      <c r="AQ429" s="144"/>
      <c r="AR429" s="145"/>
      <c r="AS429" s="146"/>
      <c r="AT429" s="147"/>
      <c r="AU429" s="144"/>
      <c r="AV429" s="144"/>
      <c r="AW429" s="144"/>
      <c r="AX429" s="144"/>
      <c r="AY429" s="148"/>
      <c r="BA429" s="110">
        <f>SUM(AL429+AN429+AO429+AP429+AQ429+AR429-AT429-AU429-AV429-AW429-AX429-AY429)</f>
        <v>0</v>
      </c>
      <c r="BB429" s="149"/>
      <c r="BC429" s="126" t="str">
        <f t="shared" si="481"/>
        <v>CALENTADORES</v>
      </c>
      <c r="BD429" s="127">
        <f>+BS402</f>
        <v>0</v>
      </c>
      <c r="BF429" s="113"/>
      <c r="BG429" s="151"/>
      <c r="BH429" s="151"/>
      <c r="BI429" s="151"/>
      <c r="BJ429" s="152"/>
      <c r="BL429" s="153"/>
      <c r="BM429" s="151"/>
      <c r="BN429" s="151"/>
      <c r="BO429" s="151"/>
      <c r="BP429" s="151"/>
      <c r="BQ429" s="154"/>
      <c r="BS429" s="110">
        <f>SUM(BD429+BF429+BG429+BH429+BI429+BJ429-BL429-BM429-BN429-BO429-BP429-BQ429)</f>
        <v>0</v>
      </c>
      <c r="BT429" s="149"/>
      <c r="BU429" s="126" t="str">
        <f t="shared" si="482"/>
        <v>CALENTADORES</v>
      </c>
      <c r="BV429" s="127">
        <f>+CK402</f>
        <v>0</v>
      </c>
      <c r="BX429" s="119"/>
      <c r="BY429" s="156"/>
      <c r="BZ429" s="156"/>
      <c r="CA429" s="156"/>
      <c r="CB429" s="157"/>
      <c r="CD429" s="158"/>
      <c r="CE429" s="156"/>
      <c r="CF429" s="156"/>
      <c r="CG429" s="156"/>
      <c r="CH429" s="156"/>
      <c r="CI429" s="159"/>
      <c r="CK429" s="110">
        <f>SUM(BV429+BX429+BY429+BZ429+CA429+CB429-CD429-CE429-CF429-CG429-CH429-CI429)</f>
        <v>0</v>
      </c>
    </row>
    <row r="430" spans="1:89" x14ac:dyDescent="0.3">
      <c r="A430" s="126" t="str">
        <f>+A403</f>
        <v>VACAS CUCHILLO</v>
      </c>
      <c r="B430" s="127">
        <f>+Q403</f>
        <v>0</v>
      </c>
      <c r="D430" s="95"/>
      <c r="E430" s="129"/>
      <c r="F430" s="129"/>
      <c r="G430" s="129"/>
      <c r="H430" s="130"/>
      <c r="I430" s="131"/>
      <c r="J430" s="132"/>
      <c r="K430" s="129"/>
      <c r="L430" s="129"/>
      <c r="M430" s="129"/>
      <c r="N430" s="129"/>
      <c r="O430" s="133"/>
      <c r="Q430" s="134">
        <f>SUM(B430+D430+E430+F430+G430+H430-J430-K430-L430-M430-N430-O430)</f>
        <v>0</v>
      </c>
      <c r="S430" s="126" t="str">
        <f>+S403</f>
        <v>VACAS CUCHILLO</v>
      </c>
      <c r="T430" s="135">
        <f>+AI403</f>
        <v>0</v>
      </c>
      <c r="V430" s="95"/>
      <c r="W430" s="137"/>
      <c r="X430" s="137"/>
      <c r="Y430" s="137"/>
      <c r="Z430" s="138"/>
      <c r="AB430" s="139"/>
      <c r="AC430" s="137"/>
      <c r="AD430" s="137"/>
      <c r="AE430" s="137"/>
      <c r="AF430" s="137"/>
      <c r="AG430" s="140"/>
      <c r="AI430" s="134">
        <f>SUM(T430+V430+W430+X430+Y430+Z430-AB430-AC430-AD430-AE430-AF430-AG430)</f>
        <v>0</v>
      </c>
      <c r="AK430" s="179">
        <f>AK403</f>
        <v>0</v>
      </c>
      <c r="AL430" s="142">
        <f>+BA403</f>
        <v>0</v>
      </c>
      <c r="AN430" s="95"/>
      <c r="AO430" s="144"/>
      <c r="AP430" s="144"/>
      <c r="AQ430" s="144"/>
      <c r="AR430" s="145"/>
      <c r="AS430" s="146"/>
      <c r="AT430" s="147"/>
      <c r="AU430" s="144"/>
      <c r="AV430" s="144"/>
      <c r="AW430" s="144"/>
      <c r="AX430" s="144"/>
      <c r="AY430" s="148"/>
      <c r="BA430" s="110">
        <f>SUM(AL430+AN430+AO430+AP430+AQ430+AR430-AT430-AU430-AV430-AW430-AX430-AY430)</f>
        <v>0</v>
      </c>
      <c r="BB430" s="149"/>
      <c r="BC430" s="126" t="str">
        <f t="shared" si="481"/>
        <v>VACAS CUCHILLO</v>
      </c>
      <c r="BD430" s="127">
        <f>+BS403</f>
        <v>0</v>
      </c>
      <c r="BF430" s="113"/>
      <c r="BG430" s="151"/>
      <c r="BH430" s="151"/>
      <c r="BI430" s="151"/>
      <c r="BJ430" s="152"/>
      <c r="BL430" s="153"/>
      <c r="BM430" s="151"/>
      <c r="BN430" s="151"/>
      <c r="BO430" s="151"/>
      <c r="BP430" s="151"/>
      <c r="BQ430" s="154"/>
      <c r="BS430" s="110">
        <f>SUM(BD430+BF430+BG430+BH430+BI430+BJ430-BL430-BM430-BN430-BO430-BP430-BQ430)</f>
        <v>0</v>
      </c>
      <c r="BT430" s="149"/>
      <c r="BU430" s="126" t="str">
        <f t="shared" si="482"/>
        <v>VACAS CUCHILLO</v>
      </c>
      <c r="BV430" s="127">
        <f>+CK403</f>
        <v>0</v>
      </c>
      <c r="BX430" s="119"/>
      <c r="BY430" s="156"/>
      <c r="BZ430" s="156"/>
      <c r="CA430" s="156"/>
      <c r="CB430" s="157"/>
      <c r="CD430" s="158"/>
      <c r="CE430" s="156"/>
      <c r="CF430" s="156"/>
      <c r="CG430" s="156"/>
      <c r="CH430" s="156"/>
      <c r="CI430" s="159"/>
      <c r="CK430" s="110">
        <f>SUM(BV430+BX430+BY430+BZ430+CA430+CB430-CD430-CE430-CF430-CG430-CH430-CI430)</f>
        <v>0</v>
      </c>
    </row>
    <row r="431" spans="1:89" ht="15" thickBot="1" x14ac:dyDescent="0.35">
      <c r="A431" s="126" t="str">
        <f>+A404</f>
        <v>NOVILLAS CUCHILLOS</v>
      </c>
      <c r="B431" s="127">
        <f>+Q404</f>
        <v>0</v>
      </c>
      <c r="D431" s="95"/>
      <c r="E431" s="180"/>
      <c r="F431" s="180"/>
      <c r="G431" s="180"/>
      <c r="H431" s="181"/>
      <c r="I431" s="131"/>
      <c r="J431" s="182"/>
      <c r="K431" s="183"/>
      <c r="L431" s="183"/>
      <c r="M431" s="183"/>
      <c r="N431" s="183"/>
      <c r="O431" s="184"/>
      <c r="Q431" s="134">
        <f>SUM(B431+D431+E431+F431+G431+H431-J431-K431-L431-M431-N431-O431)</f>
        <v>0</v>
      </c>
      <c r="S431" s="126" t="str">
        <f>+S404</f>
        <v>NOVILLAS CUCHILLOS</v>
      </c>
      <c r="T431" s="135">
        <f>+AI404</f>
        <v>0</v>
      </c>
      <c r="V431" s="95"/>
      <c r="W431" s="185"/>
      <c r="X431" s="185"/>
      <c r="Y431" s="185"/>
      <c r="Z431" s="186"/>
      <c r="AB431" s="187"/>
      <c r="AC431" s="188"/>
      <c r="AD431" s="188"/>
      <c r="AE431" s="188"/>
      <c r="AF431" s="188"/>
      <c r="AG431" s="189"/>
      <c r="AI431" s="134">
        <f>SUM(T431+V431+W431+X431+Y431+Z431-AB431-AC431-AD431-AE431-AF431-AG431)</f>
        <v>0</v>
      </c>
      <c r="AK431" s="179">
        <f>AK404</f>
        <v>0</v>
      </c>
      <c r="AL431" s="142">
        <f>+BA404</f>
        <v>0</v>
      </c>
      <c r="AN431" s="95"/>
      <c r="AO431" s="190"/>
      <c r="AP431" s="190"/>
      <c r="AQ431" s="190"/>
      <c r="AR431" s="191"/>
      <c r="AS431" s="146"/>
      <c r="AT431" s="192"/>
      <c r="AU431" s="193"/>
      <c r="AV431" s="193"/>
      <c r="AW431" s="193"/>
      <c r="AX431" s="193"/>
      <c r="AY431" s="194"/>
      <c r="BA431" s="110">
        <f>SUM(AL431+AN431+AO431+AP431+AQ431+AR431-AT431-AU431-AV431-AW431-AX431-AY431)</f>
        <v>0</v>
      </c>
      <c r="BB431" s="149"/>
      <c r="BC431" s="126" t="str">
        <f t="shared" si="481"/>
        <v>NOVILLAS CUCHILLOS</v>
      </c>
      <c r="BD431" s="127">
        <f>+BS404</f>
        <v>0</v>
      </c>
      <c r="BF431" s="113"/>
      <c r="BG431" s="151"/>
      <c r="BH431" s="151"/>
      <c r="BI431" s="151"/>
      <c r="BJ431" s="152"/>
      <c r="BL431" s="153"/>
      <c r="BM431" s="151"/>
      <c r="BN431" s="151"/>
      <c r="BO431" s="151"/>
      <c r="BP431" s="151"/>
      <c r="BQ431" s="154"/>
      <c r="BS431" s="110">
        <f>SUM(BD431+BF431+BG431+BH431+BI431+BJ431-BL431-BM431-BN431-BO431-BP431-BQ431)</f>
        <v>0</v>
      </c>
      <c r="BT431" s="149"/>
      <c r="BU431" s="126" t="str">
        <f t="shared" si="482"/>
        <v>NOVILLAS CUCHILLOS</v>
      </c>
      <c r="BV431" s="127">
        <f>+CK404</f>
        <v>0</v>
      </c>
      <c r="BX431" s="119"/>
      <c r="BY431" s="156"/>
      <c r="BZ431" s="156"/>
      <c r="CA431" s="156"/>
      <c r="CB431" s="157"/>
      <c r="CD431" s="158"/>
      <c r="CE431" s="156"/>
      <c r="CF431" s="156"/>
      <c r="CG431" s="156"/>
      <c r="CH431" s="156"/>
      <c r="CI431" s="159"/>
      <c r="CK431" s="110">
        <f>SUM(BV431+BX431+BY431+BZ431+CA431+CB431-CD431-CE431-CF431-CG431-CH431-CI431)</f>
        <v>0</v>
      </c>
    </row>
    <row r="432" spans="1:89" ht="13.5" customHeight="1" x14ac:dyDescent="0.3">
      <c r="A432" s="195" t="s">
        <v>42</v>
      </c>
      <c r="B432" s="196">
        <f>SUM(B413:B431)</f>
        <v>561</v>
      </c>
      <c r="D432" s="197">
        <f>+D413+D414+D415+D416+D417+D418+D420+D421+D422+D423+D424+D425+D426+D428+D429+D430+D431</f>
        <v>0</v>
      </c>
      <c r="E432" s="197">
        <f>+E413+E414+E415+E416+E417+E418+E420+E421+E422+E423+E424+E425+E426+E428+E429+E430+E431</f>
        <v>0</v>
      </c>
      <c r="F432" s="197">
        <f>+F413+F414+F415+F416+F417+F418+F420+F421+F422+F423+F424+F425+F426+F428+F429+F430+F431</f>
        <v>0</v>
      </c>
      <c r="G432" s="197">
        <f>+G413+G414+G415+G416+G417+G418+G420+G421+G422+G423+G424+G425+G426+G428+G429+G430+G431</f>
        <v>0</v>
      </c>
      <c r="H432" s="197">
        <f>+H413+H414+H415+H416+H417+H418+H420+H421+H422+H423+H424+H425+H426+H428+H429+H430+H431</f>
        <v>0</v>
      </c>
      <c r="J432" s="198">
        <f t="shared" ref="J432:O432" si="509">+J413+J414+J415+J416+J417+J418+J420+J421+J422+J423+J424+J425+J426+J428+J429+J430+J431</f>
        <v>0</v>
      </c>
      <c r="K432" s="198">
        <f t="shared" si="509"/>
        <v>0</v>
      </c>
      <c r="L432" s="198">
        <f t="shared" si="509"/>
        <v>0</v>
      </c>
      <c r="M432" s="198">
        <f t="shared" si="509"/>
        <v>0</v>
      </c>
      <c r="N432" s="198">
        <f t="shared" si="509"/>
        <v>0</v>
      </c>
      <c r="O432" s="198">
        <f t="shared" si="509"/>
        <v>0</v>
      </c>
      <c r="Q432" s="134">
        <f>+SUM(B432:H432)-SUM(J432:O432)</f>
        <v>561</v>
      </c>
      <c r="S432" s="195" t="s">
        <v>42</v>
      </c>
      <c r="T432" s="196">
        <f>SUM(T413:T431)</f>
        <v>327</v>
      </c>
      <c r="V432" s="199">
        <f>+V413+V414+V415+V416+V417+V418+V420+V421+V422+V423+V424+V425+V426+V428+V429+V430+V431</f>
        <v>0</v>
      </c>
      <c r="W432" s="199">
        <f>+W413+W414+W415+W416+W417+W418+W420+W421+W422+W423+W424+W425+W426+W428+W429+W430+W431</f>
        <v>0</v>
      </c>
      <c r="X432" s="199">
        <f>+X413+X414+X415+X416+X417+X418+X420+X421+X422+X423+X424+X425+X426+X428+X429+X430+X431</f>
        <v>0</v>
      </c>
      <c r="Y432" s="199">
        <f>+Y413+Y414+Y415+Y416+Y417+Y418+Y420+Y421+Y422+Y423+Y424+Y425+Y426+Y428+Y429+Y430+Y431</f>
        <v>0</v>
      </c>
      <c r="Z432" s="199">
        <f>+Z413+Z414+Z415+Z416+Z417+Z418+Z420+Z421+Z422+Z423+Z424+Z425+Z426+Z428+Z429+Z430+Z431</f>
        <v>0</v>
      </c>
      <c r="AB432" s="200">
        <f t="shared" ref="AB432:AG432" si="510">+AB413+AB414+AB415+AB416+AB417+AB418+AB420+AB421+AB422+AB423+AB424+AB425+AB426+AB428+AB429+AB430+AB431</f>
        <v>0</v>
      </c>
      <c r="AC432" s="200">
        <f t="shared" si="510"/>
        <v>5</v>
      </c>
      <c r="AD432" s="200">
        <f t="shared" si="510"/>
        <v>0</v>
      </c>
      <c r="AE432" s="200">
        <f t="shared" si="510"/>
        <v>0</v>
      </c>
      <c r="AF432" s="200">
        <f t="shared" si="510"/>
        <v>0</v>
      </c>
      <c r="AG432" s="200">
        <f t="shared" si="510"/>
        <v>0</v>
      </c>
      <c r="AI432" s="134">
        <f>+SUM(T432:Z432)-SUM(AB432:AG432)</f>
        <v>322</v>
      </c>
      <c r="AK432" s="62" t="s">
        <v>42</v>
      </c>
      <c r="AL432" s="201">
        <f>SUM(AL413:AL431)</f>
        <v>28</v>
      </c>
      <c r="AN432" s="201">
        <f>+AN413+AN414+AN415+AN416+AN417+AN418+AN420+AN421+AN422+AN423+AN424+AN425+AN426+AN428+AN429+AN430+AN431</f>
        <v>0</v>
      </c>
      <c r="AO432" s="201">
        <f>+AO413+AO414+AO415+AO416+AO417+AO418+AO420+AO421+AO422+AO423+AO424+AO425+AO426+AO428+AO429+AO430+AO431</f>
        <v>0</v>
      </c>
      <c r="AP432" s="201">
        <f>+AP413+AP414+AP415+AP416+AP417+AP418+AP420+AP421+AP422+AP423+AP424+AP425+AP426+AP428+AP429+AP430+AP431</f>
        <v>0</v>
      </c>
      <c r="AQ432" s="201">
        <f>+AQ413+AQ414+AQ415+AQ416+AQ417+AQ418+AQ420+AQ421+AQ422+AQ423+AQ424+AQ425+AQ426+AQ428+AQ429+AQ430+AQ431</f>
        <v>0</v>
      </c>
      <c r="AR432" s="201">
        <f>+AR413+AR414+AR415+AR416+AR417+AR418+AR420+AR421+AR422+AR423+AR424+AR425+AR426+AR428+AR429+AR430+AR431</f>
        <v>0</v>
      </c>
      <c r="AT432" s="201">
        <f t="shared" ref="AT432:AY432" si="511">+AT413+AT414+AT415+AT416+AT417+AT418+AT420+AT421+AT422+AT423+AT424+AT425+AT426+AT428+AT429+AT430+AT431</f>
        <v>0</v>
      </c>
      <c r="AU432" s="201">
        <f t="shared" si="511"/>
        <v>0</v>
      </c>
      <c r="AV432" s="201">
        <f t="shared" si="511"/>
        <v>0</v>
      </c>
      <c r="AW432" s="201">
        <f t="shared" si="511"/>
        <v>0</v>
      </c>
      <c r="AX432" s="201">
        <f t="shared" si="511"/>
        <v>0</v>
      </c>
      <c r="AY432" s="201">
        <f t="shared" si="511"/>
        <v>0</v>
      </c>
      <c r="BA432" s="110">
        <f>+SUM(AL432:AR432)-SUM(AT432:AY432)</f>
        <v>28</v>
      </c>
      <c r="BB432" s="149"/>
      <c r="BC432" s="62" t="s">
        <v>42</v>
      </c>
      <c r="BD432" s="201">
        <f>SUM(BD413:BD431)</f>
        <v>275</v>
      </c>
      <c r="BF432" s="201">
        <f>+BF413+BF414+BF415+BF416+BF417+BF418+BF420+BF421+BF422+BF423+BF424+BF425+BF426+BF428+BF429+BF430+BF431</f>
        <v>0</v>
      </c>
      <c r="BG432" s="201">
        <f>+BG413+BG414+BG415+BG416+BG417+BG418+BG420+BG421+BG422+BG423+BG424+BG425+BG426+BG428+BG429+BG430+BG431</f>
        <v>0</v>
      </c>
      <c r="BH432" s="201">
        <f>+BH413+BH414+BH415+BH416+BH417+BH418+BH420+BH421+BH422+BH423+BH424+BH425+BH426+BH428+BH429+BH430+BH431</f>
        <v>0</v>
      </c>
      <c r="BI432" s="201">
        <f>+BI413+BI414+BI415+BI416+BI417+BI418+BI420+BI421+BI422+BI423+BI424+BI425+BI426+BI428+BI429+BI430+BI431</f>
        <v>0</v>
      </c>
      <c r="BJ432" s="201">
        <f>+BJ413+BJ414+BJ415+BJ416+BJ417+BJ418+BJ420+BJ421+BJ422+BJ423+BJ424+BJ425+BJ426+BJ428+BJ429+BJ430+BJ431</f>
        <v>0</v>
      </c>
      <c r="BL432" s="201">
        <f t="shared" ref="BL432:BQ432" si="512">+BL413+BL414+BL415+BL416+BL417+BL418+BL420+BL421+BL422+BL423+BL424+BL425+BL426+BL428+BL429+BL430+BL431</f>
        <v>0</v>
      </c>
      <c r="BM432" s="201">
        <f t="shared" si="512"/>
        <v>0</v>
      </c>
      <c r="BN432" s="201">
        <f t="shared" si="512"/>
        <v>0</v>
      </c>
      <c r="BO432" s="201">
        <f t="shared" si="512"/>
        <v>0</v>
      </c>
      <c r="BP432" s="201">
        <f t="shared" si="512"/>
        <v>0</v>
      </c>
      <c r="BQ432" s="201">
        <f t="shared" si="512"/>
        <v>0</v>
      </c>
      <c r="BS432" s="110">
        <f>+SUM(BD432:BJ432)-SUM(BL432:BQ432)</f>
        <v>275</v>
      </c>
      <c r="BT432" s="149"/>
      <c r="BU432" s="62" t="s">
        <v>42</v>
      </c>
      <c r="BV432" s="201">
        <f>SUM(BV413:BV431)</f>
        <v>178</v>
      </c>
      <c r="BX432" s="201">
        <f>+BX413+BX414+BX415+BX416+BX417+BX418+BX420+BX421+BX422+BX423+BX424+BX425+BX426+BX428+BX429+BX430+BX431</f>
        <v>0</v>
      </c>
      <c r="BY432" s="201">
        <f>+BY413+BY414+BY415+BY416+BY417+BY418+BY420+BY421+BY422+BY423+BY424+BY425+BY426+BY428+BY429+BY430+BY431</f>
        <v>0</v>
      </c>
      <c r="BZ432" s="201">
        <f>+BZ413+BZ414+BZ415+BZ416+BZ417+BZ418+BZ420+BZ421+BZ422+BZ423+BZ424+BZ425+BZ426+BZ428+BZ429+BZ430+BZ431</f>
        <v>0</v>
      </c>
      <c r="CA432" s="201">
        <f>+CA413+CA414+CA415+CA416+CA417+CA418+CA420+CA421+CA422+CA423+CA424+CA425+CA426+CA428+CA429+CA430+CA431</f>
        <v>0</v>
      </c>
      <c r="CB432" s="201">
        <f>+CB413+CB414+CB415+CB416+CB417+CB418+CB420+CB421+CB422+CB423+CB424+CB425+CB426+CB428+CB429+CB430+CB431</f>
        <v>0</v>
      </c>
      <c r="CD432" s="201">
        <f t="shared" ref="CD432:CI432" si="513">+CD413+CD414+CD415+CD416+CD417+CD418+CD420+CD421+CD422+CD423+CD424+CD425+CD426+CD428+CD429+CD430+CD431</f>
        <v>0</v>
      </c>
      <c r="CE432" s="201">
        <f t="shared" si="513"/>
        <v>0</v>
      </c>
      <c r="CF432" s="201">
        <f t="shared" si="513"/>
        <v>0</v>
      </c>
      <c r="CG432" s="201">
        <f t="shared" si="513"/>
        <v>0</v>
      </c>
      <c r="CH432" s="201">
        <f t="shared" si="513"/>
        <v>0</v>
      </c>
      <c r="CI432" s="201">
        <f t="shared" si="513"/>
        <v>0</v>
      </c>
      <c r="CK432" s="110">
        <f>+SUM(BV432:CB432)-SUM(CD432:CI432)</f>
        <v>178</v>
      </c>
    </row>
    <row r="433" spans="1:89" s="13" customFormat="1" x14ac:dyDescent="0.3">
      <c r="A433" s="12"/>
      <c r="Q433" s="14"/>
      <c r="S433" s="12"/>
      <c r="AI433" s="14" t="e">
        <f>#REF!-AI432</f>
        <v>#REF!</v>
      </c>
      <c r="AK433" s="15"/>
      <c r="AL433" s="16"/>
      <c r="AM433" s="16"/>
      <c r="AN433" s="16"/>
      <c r="AO433" s="16"/>
      <c r="AP433" s="16"/>
      <c r="AQ433" s="16"/>
      <c r="AR433" s="16"/>
      <c r="AS433" s="16"/>
      <c r="AT433" s="16"/>
      <c r="AU433" s="16"/>
      <c r="AV433" s="16"/>
      <c r="AW433" s="16"/>
      <c r="AX433" s="16"/>
      <c r="AY433" s="16"/>
      <c r="AZ433" s="16"/>
      <c r="BA433" s="17">
        <f>BB432-BA432</f>
        <v>-28</v>
      </c>
      <c r="BB433" s="14"/>
      <c r="BC433" s="15"/>
      <c r="BD433" s="16"/>
      <c r="BE433" s="16"/>
      <c r="BF433" s="16"/>
      <c r="BG433" s="16"/>
      <c r="BH433" s="16"/>
      <c r="BI433" s="16"/>
      <c r="BJ433" s="16"/>
      <c r="BK433" s="16"/>
      <c r="BL433" s="16"/>
      <c r="BM433" s="16"/>
      <c r="BN433" s="16"/>
      <c r="BO433" s="16"/>
      <c r="BP433" s="16"/>
      <c r="BQ433" s="16"/>
      <c r="BR433" s="16"/>
      <c r="BS433" s="17">
        <f>BT432-BS432</f>
        <v>-275</v>
      </c>
      <c r="BT433" s="14"/>
      <c r="BU433" s="15"/>
      <c r="BV433" s="16"/>
      <c r="BW433" s="16"/>
      <c r="BX433" s="16"/>
      <c r="BY433" s="16"/>
      <c r="BZ433" s="16"/>
      <c r="CA433" s="16"/>
      <c r="CB433" s="16"/>
      <c r="CC433" s="16"/>
      <c r="CD433" s="16"/>
      <c r="CE433" s="16"/>
      <c r="CF433" s="16"/>
      <c r="CG433" s="16"/>
      <c r="CH433" s="16"/>
      <c r="CI433" s="16"/>
      <c r="CJ433" s="16"/>
      <c r="CK433" s="17">
        <f>CL432-CK432</f>
        <v>-178</v>
      </c>
    </row>
    <row r="434" spans="1:89" s="203" customFormat="1" ht="15.6" x14ac:dyDescent="0.3">
      <c r="A434" s="202" t="str">
        <f>+A407</f>
        <v>finca 1</v>
      </c>
      <c r="S434" s="202" t="str">
        <f>+S407</f>
        <v>finca 2</v>
      </c>
      <c r="AK434" s="204" t="str">
        <f>+AK407</f>
        <v>bestias</v>
      </c>
      <c r="AL434" s="26"/>
      <c r="AM434" s="26"/>
      <c r="AN434" s="26"/>
      <c r="AO434" s="26"/>
      <c r="AP434" s="26"/>
      <c r="AQ434" s="26"/>
      <c r="AR434" s="26"/>
      <c r="AS434" s="26"/>
      <c r="AT434" s="26"/>
      <c r="AU434" s="26"/>
      <c r="AV434" s="26"/>
      <c r="AW434" s="26"/>
      <c r="AX434" s="26"/>
      <c r="AY434" s="26"/>
      <c r="AZ434" s="26"/>
      <c r="BA434" s="26"/>
      <c r="BC434" s="204" t="str">
        <f>+BC407</f>
        <v>finca 3</v>
      </c>
      <c r="BD434" s="26"/>
      <c r="BE434" s="26"/>
      <c r="BF434" s="26"/>
      <c r="BG434" s="26"/>
      <c r="BH434" s="26"/>
      <c r="BI434" s="26"/>
      <c r="BJ434" s="26"/>
      <c r="BK434" s="26"/>
      <c r="BL434" s="26"/>
      <c r="BM434" s="26"/>
      <c r="BN434" s="26"/>
      <c r="BO434" s="26"/>
      <c r="BP434" s="26"/>
      <c r="BQ434" s="26"/>
      <c r="BR434" s="26"/>
      <c r="BS434" s="26"/>
      <c r="BU434" s="204" t="str">
        <f>+BU407</f>
        <v>finca 4</v>
      </c>
      <c r="BV434" s="26"/>
      <c r="BW434" s="26"/>
      <c r="BX434" s="26"/>
      <c r="BY434" s="26"/>
      <c r="BZ434" s="26"/>
      <c r="CA434" s="26"/>
      <c r="CB434" s="26"/>
      <c r="CC434" s="26"/>
      <c r="CD434" s="26"/>
      <c r="CE434" s="26"/>
      <c r="CF434" s="26"/>
      <c r="CG434" s="26"/>
      <c r="CH434" s="26"/>
      <c r="CI434" s="26"/>
      <c r="CJ434" s="26"/>
      <c r="CK434" s="26"/>
    </row>
    <row r="435" spans="1:89" s="206" customFormat="1" ht="18" thickBot="1" x14ac:dyDescent="0.35">
      <c r="A435" s="18">
        <f>+A408+1</f>
        <v>43482</v>
      </c>
      <c r="B435" s="205"/>
      <c r="C435" s="205"/>
      <c r="D435" s="205"/>
      <c r="S435" s="207">
        <f>+S409+1</f>
        <v>43482</v>
      </c>
      <c r="T435" s="205"/>
      <c r="U435" s="205"/>
      <c r="V435" s="205"/>
      <c r="AK435" s="208">
        <f>+AK409+1</f>
        <v>43482</v>
      </c>
      <c r="AL435" s="209"/>
      <c r="AM435" s="209"/>
      <c r="AN435" s="209"/>
      <c r="AO435" s="210"/>
      <c r="AP435" s="210"/>
      <c r="AQ435" s="210"/>
      <c r="AR435" s="210"/>
      <c r="AS435" s="210"/>
      <c r="AT435" s="210"/>
      <c r="AU435" s="210"/>
      <c r="AV435" s="210"/>
      <c r="AW435" s="210"/>
      <c r="AX435" s="210"/>
      <c r="AY435" s="210"/>
      <c r="AZ435" s="210"/>
      <c r="BA435" s="210"/>
      <c r="BC435" s="208">
        <f>+BC409+1</f>
        <v>43482</v>
      </c>
      <c r="BD435" s="209"/>
      <c r="BE435" s="209"/>
      <c r="BF435" s="209"/>
      <c r="BG435" s="210"/>
      <c r="BH435" s="210"/>
      <c r="BI435" s="210"/>
      <c r="BJ435" s="210"/>
      <c r="BK435" s="210"/>
      <c r="BL435" s="210"/>
      <c r="BM435" s="210"/>
      <c r="BN435" s="210"/>
      <c r="BO435" s="210"/>
      <c r="BP435" s="210"/>
      <c r="BQ435" s="210"/>
      <c r="BR435" s="210"/>
      <c r="BS435" s="210"/>
      <c r="BU435" s="208">
        <f>+BU409+1</f>
        <v>43482</v>
      </c>
      <c r="BV435" s="209"/>
      <c r="BW435" s="209"/>
      <c r="BX435" s="209"/>
      <c r="BY435" s="210"/>
      <c r="BZ435" s="210"/>
      <c r="CA435" s="210"/>
      <c r="CB435" s="210"/>
      <c r="CC435" s="210"/>
      <c r="CD435" s="210"/>
      <c r="CE435" s="210"/>
      <c r="CF435" s="210"/>
      <c r="CG435" s="210"/>
      <c r="CH435" s="210"/>
      <c r="CI435" s="210"/>
      <c r="CJ435" s="210"/>
      <c r="CK435" s="210"/>
    </row>
    <row r="436" spans="1:89" ht="18" thickBot="1" x14ac:dyDescent="0.35">
      <c r="A436" s="27">
        <f>+A435</f>
        <v>43482</v>
      </c>
      <c r="D436" s="28" t="s">
        <v>5</v>
      </c>
      <c r="E436" s="29"/>
      <c r="F436" s="29"/>
      <c r="G436" s="29"/>
      <c r="H436" s="30"/>
      <c r="I436" s="21"/>
      <c r="J436" s="31" t="s">
        <v>6</v>
      </c>
      <c r="K436" s="32"/>
      <c r="L436" s="32"/>
      <c r="M436" s="32"/>
      <c r="N436" s="32"/>
      <c r="O436" s="33"/>
      <c r="S436" s="27">
        <f>+S435</f>
        <v>43482</v>
      </c>
      <c r="V436" s="34" t="s">
        <v>5</v>
      </c>
      <c r="W436" s="35"/>
      <c r="X436" s="35"/>
      <c r="Y436" s="35"/>
      <c r="Z436" s="36"/>
      <c r="AA436" s="23"/>
      <c r="AB436" s="37" t="s">
        <v>6</v>
      </c>
      <c r="AC436" s="38"/>
      <c r="AD436" s="38"/>
      <c r="AE436" s="38"/>
      <c r="AF436" s="38"/>
      <c r="AG436" s="39"/>
      <c r="AK436" s="40">
        <f>+AK435</f>
        <v>43482</v>
      </c>
      <c r="AN436" s="41" t="s">
        <v>5</v>
      </c>
      <c r="AO436" s="42"/>
      <c r="AP436" s="42"/>
      <c r="AQ436" s="42"/>
      <c r="AR436" s="43"/>
      <c r="AT436" s="44" t="s">
        <v>6</v>
      </c>
      <c r="AU436" s="45"/>
      <c r="AV436" s="45"/>
      <c r="AW436" s="45"/>
      <c r="AX436" s="45"/>
      <c r="AY436" s="46"/>
      <c r="BC436" s="40">
        <f>+BC435</f>
        <v>43482</v>
      </c>
      <c r="BF436" s="41" t="s">
        <v>5</v>
      </c>
      <c r="BG436" s="42"/>
      <c r="BH436" s="42"/>
      <c r="BI436" s="42"/>
      <c r="BJ436" s="43"/>
      <c r="BL436" s="44" t="s">
        <v>6</v>
      </c>
      <c r="BM436" s="45"/>
      <c r="BN436" s="45"/>
      <c r="BO436" s="45"/>
      <c r="BP436" s="45"/>
      <c r="BQ436" s="46"/>
      <c r="BU436" s="40">
        <f>+BU435</f>
        <v>43482</v>
      </c>
      <c r="BX436" s="41" t="s">
        <v>5</v>
      </c>
      <c r="BY436" s="42"/>
      <c r="BZ436" s="42"/>
      <c r="CA436" s="42"/>
      <c r="CB436" s="43"/>
      <c r="CD436" s="44" t="s">
        <v>6</v>
      </c>
      <c r="CE436" s="45"/>
      <c r="CF436" s="45"/>
      <c r="CG436" s="45"/>
      <c r="CH436" s="45"/>
      <c r="CI436" s="46"/>
    </row>
    <row r="437" spans="1:89" ht="12.75" customHeight="1" x14ac:dyDescent="0.3">
      <c r="A437" s="47" t="s">
        <v>7</v>
      </c>
      <c r="B437" s="48" t="s">
        <v>8</v>
      </c>
      <c r="D437" s="49" t="s">
        <v>9</v>
      </c>
      <c r="E437" s="50" t="s">
        <v>10</v>
      </c>
      <c r="F437" s="50" t="s">
        <v>11</v>
      </c>
      <c r="G437" s="50" t="s">
        <v>12</v>
      </c>
      <c r="H437" s="51" t="s">
        <v>13</v>
      </c>
      <c r="I437" s="21"/>
      <c r="J437" s="52" t="s">
        <v>14</v>
      </c>
      <c r="K437" s="53" t="s">
        <v>15</v>
      </c>
      <c r="L437" s="53" t="s">
        <v>16</v>
      </c>
      <c r="M437" s="53" t="s">
        <v>10</v>
      </c>
      <c r="N437" s="53" t="s">
        <v>12</v>
      </c>
      <c r="O437" s="54" t="s">
        <v>13</v>
      </c>
      <c r="Q437" s="55" t="s">
        <v>17</v>
      </c>
      <c r="S437" s="47" t="s">
        <v>7</v>
      </c>
      <c r="T437" s="48" t="s">
        <v>8</v>
      </c>
      <c r="V437" s="56" t="s">
        <v>9</v>
      </c>
      <c r="W437" s="57" t="s">
        <v>10</v>
      </c>
      <c r="X437" s="57" t="s">
        <v>11</v>
      </c>
      <c r="Y437" s="57" t="s">
        <v>12</v>
      </c>
      <c r="Z437" s="58" t="s">
        <v>13</v>
      </c>
      <c r="AA437" s="23"/>
      <c r="AB437" s="59" t="s">
        <v>14</v>
      </c>
      <c r="AC437" s="60" t="s">
        <v>15</v>
      </c>
      <c r="AD437" s="60" t="s">
        <v>16</v>
      </c>
      <c r="AE437" s="60" t="s">
        <v>10</v>
      </c>
      <c r="AF437" s="60" t="s">
        <v>12</v>
      </c>
      <c r="AG437" s="61" t="s">
        <v>13</v>
      </c>
      <c r="AI437" s="55" t="s">
        <v>17</v>
      </c>
      <c r="AK437" s="62" t="s">
        <v>7</v>
      </c>
      <c r="AL437" s="63" t="s">
        <v>8</v>
      </c>
      <c r="AN437" s="64" t="s">
        <v>9</v>
      </c>
      <c r="AO437" s="65" t="s">
        <v>10</v>
      </c>
      <c r="AP437" s="65" t="s">
        <v>11</v>
      </c>
      <c r="AQ437" s="65" t="s">
        <v>12</v>
      </c>
      <c r="AR437" s="66" t="s">
        <v>13</v>
      </c>
      <c r="AT437" s="67" t="s">
        <v>14</v>
      </c>
      <c r="AU437" s="68" t="s">
        <v>15</v>
      </c>
      <c r="AV437" s="68" t="s">
        <v>16</v>
      </c>
      <c r="AW437" s="68" t="s">
        <v>10</v>
      </c>
      <c r="AX437" s="68" t="s">
        <v>12</v>
      </c>
      <c r="AY437" s="69" t="s">
        <v>13</v>
      </c>
      <c r="BA437" s="70" t="s">
        <v>17</v>
      </c>
      <c r="BB437" s="71"/>
      <c r="BC437" s="47" t="s">
        <v>7</v>
      </c>
      <c r="BD437" s="48" t="s">
        <v>8</v>
      </c>
      <c r="BF437" s="64" t="s">
        <v>9</v>
      </c>
      <c r="BG437" s="65" t="s">
        <v>10</v>
      </c>
      <c r="BH437" s="65" t="s">
        <v>11</v>
      </c>
      <c r="BI437" s="65" t="s">
        <v>12</v>
      </c>
      <c r="BJ437" s="66" t="s">
        <v>13</v>
      </c>
      <c r="BL437" s="67" t="s">
        <v>14</v>
      </c>
      <c r="BM437" s="68" t="s">
        <v>15</v>
      </c>
      <c r="BN437" s="68" t="s">
        <v>16</v>
      </c>
      <c r="BO437" s="68" t="s">
        <v>10</v>
      </c>
      <c r="BP437" s="68" t="s">
        <v>12</v>
      </c>
      <c r="BQ437" s="69" t="s">
        <v>13</v>
      </c>
      <c r="BS437" s="70" t="s">
        <v>17</v>
      </c>
      <c r="BT437" s="71"/>
      <c r="BU437" s="47" t="s">
        <v>7</v>
      </c>
      <c r="BV437" s="48" t="s">
        <v>8</v>
      </c>
      <c r="BX437" s="64" t="s">
        <v>9</v>
      </c>
      <c r="BY437" s="65" t="s">
        <v>10</v>
      </c>
      <c r="BZ437" s="65" t="s">
        <v>11</v>
      </c>
      <c r="CA437" s="65" t="s">
        <v>12</v>
      </c>
      <c r="CB437" s="66" t="s">
        <v>13</v>
      </c>
      <c r="CD437" s="67" t="s">
        <v>14</v>
      </c>
      <c r="CE437" s="68" t="s">
        <v>15</v>
      </c>
      <c r="CF437" s="68" t="s">
        <v>16</v>
      </c>
      <c r="CG437" s="68" t="s">
        <v>10</v>
      </c>
      <c r="CH437" s="68" t="s">
        <v>12</v>
      </c>
      <c r="CI437" s="69" t="s">
        <v>13</v>
      </c>
      <c r="CK437" s="70" t="s">
        <v>17</v>
      </c>
    </row>
    <row r="438" spans="1:89" x14ac:dyDescent="0.3">
      <c r="A438" s="72"/>
      <c r="B438" s="73"/>
      <c r="D438" s="74"/>
      <c r="E438" s="75"/>
      <c r="F438" s="75"/>
      <c r="G438" s="75"/>
      <c r="H438" s="76"/>
      <c r="I438" s="21"/>
      <c r="J438" s="77"/>
      <c r="K438" s="78"/>
      <c r="L438" s="78"/>
      <c r="M438" s="78"/>
      <c r="N438" s="78"/>
      <c r="O438" s="79"/>
      <c r="Q438" s="55"/>
      <c r="S438" s="72"/>
      <c r="T438" s="73"/>
      <c r="V438" s="80"/>
      <c r="W438" s="81"/>
      <c r="X438" s="81"/>
      <c r="Y438" s="81"/>
      <c r="Z438" s="82"/>
      <c r="AA438" s="23"/>
      <c r="AB438" s="83"/>
      <c r="AC438" s="84"/>
      <c r="AD438" s="84"/>
      <c r="AE438" s="84"/>
      <c r="AF438" s="84"/>
      <c r="AG438" s="85"/>
      <c r="AI438" s="55"/>
      <c r="AK438" s="86"/>
      <c r="AL438" s="87"/>
      <c r="AN438" s="88"/>
      <c r="AO438" s="89"/>
      <c r="AP438" s="89"/>
      <c r="AQ438" s="89"/>
      <c r="AR438" s="90"/>
      <c r="AT438" s="91"/>
      <c r="AU438" s="89"/>
      <c r="AV438" s="89"/>
      <c r="AW438" s="89"/>
      <c r="AX438" s="89"/>
      <c r="AY438" s="92"/>
      <c r="BA438" s="70"/>
      <c r="BB438" s="71"/>
      <c r="BC438" s="72"/>
      <c r="BD438" s="73"/>
      <c r="BF438" s="88"/>
      <c r="BG438" s="89"/>
      <c r="BH438" s="89"/>
      <c r="BI438" s="89"/>
      <c r="BJ438" s="90"/>
      <c r="BL438" s="91"/>
      <c r="BM438" s="89"/>
      <c r="BN438" s="89"/>
      <c r="BO438" s="89"/>
      <c r="BP438" s="89"/>
      <c r="BQ438" s="92"/>
      <c r="BS438" s="70"/>
      <c r="BT438" s="71"/>
      <c r="BU438" s="72"/>
      <c r="BV438" s="73"/>
      <c r="BX438" s="88"/>
      <c r="BY438" s="89"/>
      <c r="BZ438" s="89"/>
      <c r="CA438" s="89"/>
      <c r="CB438" s="90"/>
      <c r="CD438" s="91"/>
      <c r="CE438" s="89"/>
      <c r="CF438" s="89"/>
      <c r="CG438" s="89"/>
      <c r="CH438" s="89"/>
      <c r="CI438" s="92"/>
      <c r="CK438" s="70"/>
    </row>
    <row r="439" spans="1:89" s="125" customFormat="1" x14ac:dyDescent="0.3">
      <c r="A439" s="93" t="s">
        <v>19</v>
      </c>
      <c r="B439" s="94"/>
      <c r="C439"/>
      <c r="D439" s="95"/>
      <c r="E439" s="96"/>
      <c r="F439" s="96"/>
      <c r="G439" s="96"/>
      <c r="H439" s="97"/>
      <c r="I439"/>
      <c r="J439" s="98"/>
      <c r="K439" s="99"/>
      <c r="L439" s="99"/>
      <c r="M439" s="99"/>
      <c r="N439" s="99"/>
      <c r="O439" s="100"/>
      <c r="P439"/>
      <c r="Q439" s="101"/>
      <c r="R439"/>
      <c r="S439" s="93" t="s">
        <v>19</v>
      </c>
      <c r="T439" s="94"/>
      <c r="U439"/>
      <c r="V439" s="95"/>
      <c r="W439" s="96"/>
      <c r="X439" s="96"/>
      <c r="Y439" s="96"/>
      <c r="Z439" s="97"/>
      <c r="AA439"/>
      <c r="AB439" s="98"/>
      <c r="AC439" s="99"/>
      <c r="AD439" s="99"/>
      <c r="AE439" s="99"/>
      <c r="AF439" s="99"/>
      <c r="AG439" s="100"/>
      <c r="AH439"/>
      <c r="AI439" s="101"/>
      <c r="AJ439"/>
      <c r="AK439" s="102" t="s">
        <v>20</v>
      </c>
      <c r="AL439" s="103"/>
      <c r="AM439" s="26"/>
      <c r="AN439" s="104"/>
      <c r="AO439" s="105"/>
      <c r="AP439" s="105"/>
      <c r="AQ439" s="105"/>
      <c r="AR439" s="106"/>
      <c r="AS439" s="107"/>
      <c r="AT439" s="108"/>
      <c r="AU439" s="105"/>
      <c r="AV439" s="105"/>
      <c r="AW439" s="105"/>
      <c r="AX439" s="105"/>
      <c r="AY439" s="109"/>
      <c r="AZ439" s="26"/>
      <c r="BA439" s="110"/>
      <c r="BB439" s="111"/>
      <c r="BC439" s="93" t="str">
        <f t="shared" ref="BC439:BC458" si="514">BC412</f>
        <v>GAN.CRIANZA</v>
      </c>
      <c r="BD439" s="94"/>
      <c r="BE439" s="112"/>
      <c r="BF439" s="113"/>
      <c r="BG439" s="114"/>
      <c r="BH439" s="114"/>
      <c r="BI439" s="114"/>
      <c r="BJ439" s="115"/>
      <c r="BK439" s="112"/>
      <c r="BL439" s="116"/>
      <c r="BM439" s="114"/>
      <c r="BN439" s="114"/>
      <c r="BO439" s="114"/>
      <c r="BP439" s="114"/>
      <c r="BQ439" s="117"/>
      <c r="BR439" s="26"/>
      <c r="BS439" s="118"/>
      <c r="BT439" s="111"/>
      <c r="BU439" s="93" t="str">
        <f t="shared" ref="BU439:BU458" si="515">BU412</f>
        <v>GAN.CRIANZA</v>
      </c>
      <c r="BV439" s="94"/>
      <c r="BW439" s="112"/>
      <c r="BX439" s="119"/>
      <c r="BY439" s="120"/>
      <c r="BZ439" s="120"/>
      <c r="CA439" s="120"/>
      <c r="CB439" s="121"/>
      <c r="CC439" s="112"/>
      <c r="CD439" s="122"/>
      <c r="CE439" s="120"/>
      <c r="CF439" s="120"/>
      <c r="CG439" s="120"/>
      <c r="CH439" s="120"/>
      <c r="CI439" s="123"/>
      <c r="CJ439" s="26"/>
      <c r="CK439" s="124"/>
    </row>
    <row r="440" spans="1:89" x14ac:dyDescent="0.3">
      <c r="A440" s="126" t="str">
        <f t="shared" ref="A440:A445" si="516">+A413</f>
        <v xml:space="preserve">BECERRAS </v>
      </c>
      <c r="B440" s="127">
        <f t="shared" ref="B440:B445" si="517">+Q413</f>
        <v>0</v>
      </c>
      <c r="D440" s="128"/>
      <c r="E440" s="129"/>
      <c r="F440" s="129"/>
      <c r="G440" s="129"/>
      <c r="H440" s="130"/>
      <c r="I440" s="131"/>
      <c r="J440" s="132"/>
      <c r="K440" s="129"/>
      <c r="L440" s="129"/>
      <c r="M440" s="129"/>
      <c r="N440" s="129"/>
      <c r="O440" s="133"/>
      <c r="Q440" s="134">
        <f t="shared" ref="Q440:Q445" si="518">SUM(B440+D440+E440+F440+G440+H440-J440-K440-L440-M440-N440-O440)</f>
        <v>0</v>
      </c>
      <c r="S440" s="126" t="str">
        <f t="shared" ref="S440:S445" si="519">+S413</f>
        <v xml:space="preserve">BECERRAS </v>
      </c>
      <c r="T440" s="135">
        <f t="shared" ref="T440:T445" si="520">+AI413</f>
        <v>70</v>
      </c>
      <c r="V440" s="136"/>
      <c r="W440" s="137"/>
      <c r="X440" s="137"/>
      <c r="Y440" s="137"/>
      <c r="Z440" s="138"/>
      <c r="AB440" s="139"/>
      <c r="AC440" s="137"/>
      <c r="AD440" s="137"/>
      <c r="AE440" s="137"/>
      <c r="AF440" s="137"/>
      <c r="AG440" s="140"/>
      <c r="AI440" s="134">
        <f t="shared" ref="AI440:AI445" si="521">SUM(T440+V440+W440+X440+Y440+Z440-AB440-AC440-AD440-AE440-AF440-AG440)</f>
        <v>70</v>
      </c>
      <c r="AK440" s="141" t="str">
        <f t="shared" ref="AK440:AK445" si="522">AK413</f>
        <v>POTRO HEMBRA</v>
      </c>
      <c r="AL440" s="142">
        <f t="shared" ref="AL440:AL445" si="523">+BA413</f>
        <v>4</v>
      </c>
      <c r="AN440" s="143"/>
      <c r="AO440" s="144"/>
      <c r="AP440" s="144"/>
      <c r="AQ440" s="144"/>
      <c r="AR440" s="145"/>
      <c r="AS440" s="146"/>
      <c r="AT440" s="147"/>
      <c r="AU440" s="144"/>
      <c r="AV440" s="144"/>
      <c r="AW440" s="144"/>
      <c r="AX440" s="144"/>
      <c r="AY440" s="148"/>
      <c r="BA440" s="110">
        <f t="shared" ref="BA440:BA445" si="524">SUM(AL440+AN440+AO440+AP440+AQ440+AR440-AT440-AU440-AV440-AW440-AX440-AY440)</f>
        <v>4</v>
      </c>
      <c r="BB440" s="149"/>
      <c r="BC440" s="126" t="str">
        <f t="shared" si="514"/>
        <v xml:space="preserve">BECERRAS </v>
      </c>
      <c r="BD440" s="127">
        <f t="shared" ref="BD440:BD445" si="525">+BS413</f>
        <v>0</v>
      </c>
      <c r="BF440" s="150"/>
      <c r="BG440" s="151"/>
      <c r="BH440" s="151"/>
      <c r="BI440" s="151"/>
      <c r="BJ440" s="152"/>
      <c r="BL440" s="153"/>
      <c r="BM440" s="151"/>
      <c r="BN440" s="151"/>
      <c r="BO440" s="151"/>
      <c r="BP440" s="151"/>
      <c r="BQ440" s="154"/>
      <c r="BS440" s="110">
        <f t="shared" ref="BS440:BS445" si="526">SUM(BD440+BF440+BG440+BH440+BI440+BJ440-BL440-BM440-BN440-BO440-BP440-BQ440)</f>
        <v>0</v>
      </c>
      <c r="BT440" s="149"/>
      <c r="BU440" s="126" t="str">
        <f t="shared" si="515"/>
        <v xml:space="preserve">BECERRAS </v>
      </c>
      <c r="BV440" s="127">
        <f t="shared" ref="BV440:BV445" si="527">+CK413</f>
        <v>0</v>
      </c>
      <c r="BX440" s="155"/>
      <c r="BY440" s="156"/>
      <c r="BZ440" s="156"/>
      <c r="CA440" s="156"/>
      <c r="CB440" s="157"/>
      <c r="CD440" s="158"/>
      <c r="CE440" s="156"/>
      <c r="CF440" s="156"/>
      <c r="CG440" s="156"/>
      <c r="CH440" s="156"/>
      <c r="CI440" s="159"/>
      <c r="CK440" s="110">
        <f t="shared" ref="CK440:CK445" si="528">SUM(BV440+BX440+BY440+BZ440+CA440+CB440-CD440-CE440-CF440-CG440-CH440-CI440)</f>
        <v>0</v>
      </c>
    </row>
    <row r="441" spans="1:89" x14ac:dyDescent="0.3">
      <c r="A441" s="126" t="str">
        <f t="shared" si="516"/>
        <v>BECERROS</v>
      </c>
      <c r="B441" s="127">
        <f t="shared" si="517"/>
        <v>0</v>
      </c>
      <c r="D441" s="128"/>
      <c r="E441" s="129"/>
      <c r="F441" s="129"/>
      <c r="G441" s="129"/>
      <c r="H441" s="130"/>
      <c r="I441" s="131"/>
      <c r="J441" s="132"/>
      <c r="K441" s="129"/>
      <c r="L441" s="129"/>
      <c r="M441" s="129"/>
      <c r="N441" s="129"/>
      <c r="O441" s="133"/>
      <c r="Q441" s="134">
        <f t="shared" si="518"/>
        <v>0</v>
      </c>
      <c r="S441" s="126" t="str">
        <f t="shared" si="519"/>
        <v>BECERROS</v>
      </c>
      <c r="T441" s="135">
        <f t="shared" si="520"/>
        <v>62</v>
      </c>
      <c r="V441" s="136"/>
      <c r="W441" s="137"/>
      <c r="X441" s="137"/>
      <c r="Y441" s="137"/>
      <c r="Z441" s="138"/>
      <c r="AB441" s="139"/>
      <c r="AC441" s="137"/>
      <c r="AD441" s="137"/>
      <c r="AE441" s="137"/>
      <c r="AF441" s="137"/>
      <c r="AG441" s="140"/>
      <c r="AI441" s="134">
        <f t="shared" si="521"/>
        <v>62</v>
      </c>
      <c r="AK441" s="141" t="str">
        <f t="shared" si="522"/>
        <v>POTRO MACHO</v>
      </c>
      <c r="AL441" s="142">
        <f t="shared" si="523"/>
        <v>6</v>
      </c>
      <c r="AN441" s="143"/>
      <c r="AO441" s="144"/>
      <c r="AP441" s="144"/>
      <c r="AQ441" s="144"/>
      <c r="AR441" s="145"/>
      <c r="AS441" s="146"/>
      <c r="AT441" s="147"/>
      <c r="AU441" s="144"/>
      <c r="AV441" s="144"/>
      <c r="AW441" s="144"/>
      <c r="AX441" s="144"/>
      <c r="AY441" s="148"/>
      <c r="BA441" s="110">
        <f t="shared" si="524"/>
        <v>6</v>
      </c>
      <c r="BB441" s="149"/>
      <c r="BC441" s="126" t="str">
        <f t="shared" si="514"/>
        <v>BECERROS</v>
      </c>
      <c r="BD441" s="127">
        <f t="shared" si="525"/>
        <v>0</v>
      </c>
      <c r="BF441" s="150"/>
      <c r="BG441" s="151"/>
      <c r="BH441" s="151"/>
      <c r="BI441" s="151"/>
      <c r="BJ441" s="152"/>
      <c r="BL441" s="153"/>
      <c r="BM441" s="151"/>
      <c r="BN441" s="151"/>
      <c r="BO441" s="151"/>
      <c r="BP441" s="151"/>
      <c r="BQ441" s="154"/>
      <c r="BS441" s="110">
        <f t="shared" si="526"/>
        <v>0</v>
      </c>
      <c r="BT441" s="149"/>
      <c r="BU441" s="126" t="str">
        <f t="shared" si="515"/>
        <v>BECERROS</v>
      </c>
      <c r="BV441" s="127">
        <f t="shared" si="527"/>
        <v>0</v>
      </c>
      <c r="BX441" s="155"/>
      <c r="BY441" s="156"/>
      <c r="BZ441" s="156"/>
      <c r="CA441" s="156"/>
      <c r="CB441" s="157"/>
      <c r="CD441" s="158"/>
      <c r="CE441" s="156"/>
      <c r="CF441" s="156"/>
      <c r="CG441" s="156"/>
      <c r="CH441" s="156"/>
      <c r="CI441" s="159"/>
      <c r="CK441" s="110">
        <f t="shared" si="528"/>
        <v>0</v>
      </c>
    </row>
    <row r="442" spans="1:89" x14ac:dyDescent="0.3">
      <c r="A442" s="126" t="str">
        <f t="shared" si="516"/>
        <v>MAUTAS</v>
      </c>
      <c r="B442" s="127">
        <f t="shared" si="517"/>
        <v>54</v>
      </c>
      <c r="D442" s="95"/>
      <c r="E442" s="129"/>
      <c r="F442" s="129"/>
      <c r="G442" s="129"/>
      <c r="H442" s="130"/>
      <c r="I442" s="131"/>
      <c r="J442" s="132"/>
      <c r="K442" s="129"/>
      <c r="L442" s="129"/>
      <c r="M442" s="129"/>
      <c r="N442" s="129"/>
      <c r="O442" s="133"/>
      <c r="Q442" s="134">
        <f t="shared" si="518"/>
        <v>54</v>
      </c>
      <c r="S442" s="126" t="str">
        <f t="shared" si="519"/>
        <v>MAUTAS</v>
      </c>
      <c r="T442" s="135">
        <f t="shared" si="520"/>
        <v>0</v>
      </c>
      <c r="V442" s="95"/>
      <c r="W442" s="137"/>
      <c r="X442" s="137"/>
      <c r="Y442" s="137"/>
      <c r="Z442" s="138"/>
      <c r="AB442" s="139"/>
      <c r="AC442" s="137"/>
      <c r="AD442" s="137"/>
      <c r="AE442" s="137"/>
      <c r="AF442" s="137"/>
      <c r="AG442" s="140"/>
      <c r="AI442" s="134">
        <f t="shared" si="521"/>
        <v>0</v>
      </c>
      <c r="AK442" s="141" t="str">
        <f t="shared" si="522"/>
        <v>CABALLO</v>
      </c>
      <c r="AL442" s="142">
        <f t="shared" si="523"/>
        <v>8</v>
      </c>
      <c r="AN442" s="95"/>
      <c r="AO442" s="144"/>
      <c r="AP442" s="144"/>
      <c r="AQ442" s="144"/>
      <c r="AR442" s="145"/>
      <c r="AS442" s="146"/>
      <c r="AT442" s="147"/>
      <c r="AU442" s="144"/>
      <c r="AV442" s="144"/>
      <c r="AW442" s="144"/>
      <c r="AX442" s="144"/>
      <c r="AY442" s="148"/>
      <c r="BA442" s="110">
        <f t="shared" si="524"/>
        <v>8</v>
      </c>
      <c r="BB442" s="149"/>
      <c r="BC442" s="126" t="str">
        <f t="shared" si="514"/>
        <v>MAUTAS</v>
      </c>
      <c r="BD442" s="127">
        <f t="shared" si="525"/>
        <v>0</v>
      </c>
      <c r="BF442" s="113"/>
      <c r="BG442" s="151"/>
      <c r="BH442" s="151"/>
      <c r="BI442" s="151"/>
      <c r="BJ442" s="152"/>
      <c r="BL442" s="153"/>
      <c r="BM442" s="151"/>
      <c r="BN442" s="151"/>
      <c r="BO442" s="151"/>
      <c r="BP442" s="151"/>
      <c r="BQ442" s="154"/>
      <c r="BS442" s="110">
        <f t="shared" si="526"/>
        <v>0</v>
      </c>
      <c r="BT442" s="149"/>
      <c r="BU442" s="126" t="str">
        <f t="shared" si="515"/>
        <v>MAUTAS</v>
      </c>
      <c r="BV442" s="127">
        <f t="shared" si="527"/>
        <v>0</v>
      </c>
      <c r="BX442" s="119"/>
      <c r="BY442" s="156"/>
      <c r="BZ442" s="156"/>
      <c r="CA442" s="156"/>
      <c r="CB442" s="157"/>
      <c r="CD442" s="158"/>
      <c r="CE442" s="156"/>
      <c r="CF442" s="156"/>
      <c r="CG442" s="156"/>
      <c r="CH442" s="156"/>
      <c r="CI442" s="159"/>
      <c r="CK442" s="110">
        <f t="shared" si="528"/>
        <v>0</v>
      </c>
    </row>
    <row r="443" spans="1:89" x14ac:dyDescent="0.3">
      <c r="A443" s="126" t="str">
        <f t="shared" si="516"/>
        <v>MAUTES</v>
      </c>
      <c r="B443" s="127">
        <f t="shared" si="517"/>
        <v>458</v>
      </c>
      <c r="D443" s="95"/>
      <c r="E443" s="129"/>
      <c r="F443" s="129"/>
      <c r="G443" s="129"/>
      <c r="H443" s="130"/>
      <c r="I443" s="131"/>
      <c r="J443" s="132"/>
      <c r="K443" s="129"/>
      <c r="L443" s="129"/>
      <c r="M443" s="129"/>
      <c r="N443" s="129"/>
      <c r="O443" s="133"/>
      <c r="Q443" s="134">
        <f t="shared" si="518"/>
        <v>458</v>
      </c>
      <c r="S443" s="126" t="str">
        <f t="shared" si="519"/>
        <v>MAUTES</v>
      </c>
      <c r="T443" s="135">
        <f t="shared" si="520"/>
        <v>0</v>
      </c>
      <c r="V443" s="95"/>
      <c r="W443" s="137"/>
      <c r="X443" s="137"/>
      <c r="Y443" s="137"/>
      <c r="Z443" s="138"/>
      <c r="AB443" s="139"/>
      <c r="AC443" s="137"/>
      <c r="AD443" s="137"/>
      <c r="AE443" s="137"/>
      <c r="AF443" s="137"/>
      <c r="AG443" s="140"/>
      <c r="AI443" s="134">
        <f t="shared" si="521"/>
        <v>0</v>
      </c>
      <c r="AK443" s="141" t="str">
        <f t="shared" si="522"/>
        <v>YEGUA</v>
      </c>
      <c r="AL443" s="142">
        <f t="shared" si="523"/>
        <v>7</v>
      </c>
      <c r="AN443" s="95"/>
      <c r="AO443" s="144"/>
      <c r="AP443" s="144"/>
      <c r="AQ443" s="144"/>
      <c r="AR443" s="145"/>
      <c r="AS443" s="146"/>
      <c r="AT443" s="147"/>
      <c r="AU443" s="144"/>
      <c r="AV443" s="144"/>
      <c r="AW443" s="144"/>
      <c r="AX443" s="144"/>
      <c r="AY443" s="148"/>
      <c r="BA443" s="110">
        <f t="shared" si="524"/>
        <v>7</v>
      </c>
      <c r="BB443" s="149"/>
      <c r="BC443" s="126" t="str">
        <f t="shared" si="514"/>
        <v>MAUTES</v>
      </c>
      <c r="BD443" s="127">
        <f t="shared" si="525"/>
        <v>0</v>
      </c>
      <c r="BF443" s="113"/>
      <c r="BG443" s="151"/>
      <c r="BH443" s="151"/>
      <c r="BI443" s="151"/>
      <c r="BJ443" s="152"/>
      <c r="BL443" s="153"/>
      <c r="BM443" s="151"/>
      <c r="BN443" s="151"/>
      <c r="BO443" s="151"/>
      <c r="BP443" s="151"/>
      <c r="BQ443" s="154"/>
      <c r="BS443" s="110">
        <f t="shared" si="526"/>
        <v>0</v>
      </c>
      <c r="BT443" s="149"/>
      <c r="BU443" s="126" t="str">
        <f t="shared" si="515"/>
        <v>MAUTES</v>
      </c>
      <c r="BV443" s="127">
        <f t="shared" si="527"/>
        <v>0</v>
      </c>
      <c r="BX443" s="119"/>
      <c r="BY443" s="156"/>
      <c r="BZ443" s="156"/>
      <c r="CA443" s="156"/>
      <c r="CB443" s="157"/>
      <c r="CD443" s="158"/>
      <c r="CE443" s="156"/>
      <c r="CF443" s="156"/>
      <c r="CG443" s="156"/>
      <c r="CH443" s="156"/>
      <c r="CI443" s="159"/>
      <c r="CK443" s="110">
        <f t="shared" si="528"/>
        <v>0</v>
      </c>
    </row>
    <row r="444" spans="1:89" x14ac:dyDescent="0.3">
      <c r="A444" s="126">
        <f t="shared" si="516"/>
        <v>0</v>
      </c>
      <c r="B444" s="127">
        <f t="shared" si="517"/>
        <v>0</v>
      </c>
      <c r="D444" s="95"/>
      <c r="E444" s="129"/>
      <c r="F444" s="129"/>
      <c r="G444" s="129"/>
      <c r="H444" s="130"/>
      <c r="I444" s="131"/>
      <c r="J444" s="132"/>
      <c r="K444" s="129"/>
      <c r="L444" s="129"/>
      <c r="M444" s="129"/>
      <c r="N444" s="129"/>
      <c r="O444" s="133"/>
      <c r="Q444" s="134">
        <f t="shared" si="518"/>
        <v>0</v>
      </c>
      <c r="S444" s="126">
        <f t="shared" si="519"/>
        <v>0</v>
      </c>
      <c r="T444" s="135">
        <f t="shared" si="520"/>
        <v>0</v>
      </c>
      <c r="V444" s="95"/>
      <c r="W444" s="137"/>
      <c r="X444" s="137"/>
      <c r="Y444" s="137"/>
      <c r="Z444" s="138"/>
      <c r="AB444" s="139"/>
      <c r="AC444" s="137"/>
      <c r="AD444" s="137"/>
      <c r="AE444" s="137"/>
      <c r="AF444" s="137"/>
      <c r="AG444" s="140"/>
      <c r="AI444" s="134">
        <f t="shared" si="521"/>
        <v>0</v>
      </c>
      <c r="AK444" s="141">
        <f t="shared" si="522"/>
        <v>0</v>
      </c>
      <c r="AL444" s="142">
        <f t="shared" si="523"/>
        <v>0</v>
      </c>
      <c r="AN444" s="95"/>
      <c r="AO444" s="144"/>
      <c r="AP444" s="144"/>
      <c r="AQ444" s="144"/>
      <c r="AR444" s="145"/>
      <c r="AS444" s="146"/>
      <c r="AT444" s="147"/>
      <c r="AU444" s="144"/>
      <c r="AV444" s="144"/>
      <c r="AW444" s="144"/>
      <c r="AX444" s="144"/>
      <c r="AY444" s="148"/>
      <c r="BA444" s="110">
        <f t="shared" si="524"/>
        <v>0</v>
      </c>
      <c r="BB444" s="149"/>
      <c r="BC444" s="126">
        <f t="shared" si="514"/>
        <v>0</v>
      </c>
      <c r="BD444" s="127">
        <f t="shared" si="525"/>
        <v>0</v>
      </c>
      <c r="BF444" s="113"/>
      <c r="BG444" s="151"/>
      <c r="BH444" s="151"/>
      <c r="BI444" s="151"/>
      <c r="BJ444" s="152"/>
      <c r="BL444" s="153"/>
      <c r="BM444" s="151"/>
      <c r="BN444" s="151"/>
      <c r="BO444" s="151"/>
      <c r="BP444" s="151"/>
      <c r="BQ444" s="154"/>
      <c r="BS444" s="110">
        <f t="shared" si="526"/>
        <v>0</v>
      </c>
      <c r="BT444" s="149"/>
      <c r="BU444" s="126">
        <f t="shared" si="515"/>
        <v>0</v>
      </c>
      <c r="BV444" s="127">
        <f t="shared" si="527"/>
        <v>0</v>
      </c>
      <c r="BX444" s="119"/>
      <c r="BY444" s="156"/>
      <c r="BZ444" s="156"/>
      <c r="CA444" s="156"/>
      <c r="CB444" s="157"/>
      <c r="CD444" s="158"/>
      <c r="CE444" s="156"/>
      <c r="CF444" s="156"/>
      <c r="CG444" s="156"/>
      <c r="CH444" s="156"/>
      <c r="CI444" s="159"/>
      <c r="CK444" s="110">
        <f t="shared" si="528"/>
        <v>0</v>
      </c>
    </row>
    <row r="445" spans="1:89" x14ac:dyDescent="0.3">
      <c r="A445" s="126">
        <f t="shared" si="516"/>
        <v>0</v>
      </c>
      <c r="B445" s="127">
        <f t="shared" si="517"/>
        <v>0</v>
      </c>
      <c r="D445" s="95"/>
      <c r="E445" s="129"/>
      <c r="F445" s="129"/>
      <c r="G445" s="129"/>
      <c r="H445" s="130"/>
      <c r="I445" s="131"/>
      <c r="J445" s="132"/>
      <c r="K445" s="129"/>
      <c r="L445" s="129"/>
      <c r="M445" s="129"/>
      <c r="N445" s="129"/>
      <c r="O445" s="133"/>
      <c r="Q445" s="134">
        <f t="shared" si="518"/>
        <v>0</v>
      </c>
      <c r="S445" s="126">
        <f t="shared" si="519"/>
        <v>0</v>
      </c>
      <c r="T445" s="135">
        <f t="shared" si="520"/>
        <v>0</v>
      </c>
      <c r="V445" s="95"/>
      <c r="W445" s="137"/>
      <c r="X445" s="137"/>
      <c r="Y445" s="137"/>
      <c r="Z445" s="138"/>
      <c r="AB445" s="139"/>
      <c r="AC445" s="137"/>
      <c r="AD445" s="137"/>
      <c r="AE445" s="137"/>
      <c r="AF445" s="137"/>
      <c r="AG445" s="140"/>
      <c r="AI445" s="134">
        <f t="shared" si="521"/>
        <v>0</v>
      </c>
      <c r="AK445" s="141">
        <f t="shared" si="522"/>
        <v>0</v>
      </c>
      <c r="AL445" s="142">
        <f t="shared" si="523"/>
        <v>0</v>
      </c>
      <c r="AN445" s="95"/>
      <c r="AO445" s="144"/>
      <c r="AP445" s="144"/>
      <c r="AQ445" s="144"/>
      <c r="AR445" s="145"/>
      <c r="AS445" s="146"/>
      <c r="AT445" s="147"/>
      <c r="AU445" s="144"/>
      <c r="AV445" s="144"/>
      <c r="AW445" s="144"/>
      <c r="AX445" s="144"/>
      <c r="AY445" s="148"/>
      <c r="BA445" s="110">
        <f t="shared" si="524"/>
        <v>0</v>
      </c>
      <c r="BB445" s="149"/>
      <c r="BC445" s="126">
        <f t="shared" si="514"/>
        <v>0</v>
      </c>
      <c r="BD445" s="127">
        <f t="shared" si="525"/>
        <v>0</v>
      </c>
      <c r="BF445" s="113"/>
      <c r="BG445" s="151"/>
      <c r="BH445" s="151"/>
      <c r="BI445" s="151"/>
      <c r="BJ445" s="152"/>
      <c r="BL445" s="153"/>
      <c r="BM445" s="151"/>
      <c r="BN445" s="151"/>
      <c r="BO445" s="151"/>
      <c r="BP445" s="151"/>
      <c r="BQ445" s="154"/>
      <c r="BS445" s="110">
        <f t="shared" si="526"/>
        <v>0</v>
      </c>
      <c r="BT445" s="149"/>
      <c r="BU445" s="126">
        <f t="shared" si="515"/>
        <v>0</v>
      </c>
      <c r="BV445" s="127">
        <f t="shared" si="527"/>
        <v>0</v>
      </c>
      <c r="BX445" s="119"/>
      <c r="BY445" s="156"/>
      <c r="BZ445" s="156"/>
      <c r="CA445" s="156"/>
      <c r="CB445" s="157"/>
      <c r="CD445" s="158"/>
      <c r="CE445" s="156"/>
      <c r="CF445" s="156"/>
      <c r="CG445" s="156"/>
      <c r="CH445" s="156"/>
      <c r="CI445" s="159"/>
      <c r="CK445" s="110">
        <f t="shared" si="528"/>
        <v>0</v>
      </c>
    </row>
    <row r="446" spans="1:89" s="125" customFormat="1" x14ac:dyDescent="0.3">
      <c r="A446" s="93" t="s">
        <v>29</v>
      </c>
      <c r="B446" s="127"/>
      <c r="C446"/>
      <c r="D446" s="95"/>
      <c r="E446" s="160"/>
      <c r="F446" s="160"/>
      <c r="G446" s="160"/>
      <c r="H446" s="161"/>
      <c r="I446" s="131"/>
      <c r="J446" s="162"/>
      <c r="K446" s="163"/>
      <c r="L446" s="163"/>
      <c r="M446" s="163"/>
      <c r="N446" s="163"/>
      <c r="O446" s="164"/>
      <c r="P446"/>
      <c r="Q446" s="134"/>
      <c r="R446"/>
      <c r="S446" s="93" t="s">
        <v>29</v>
      </c>
      <c r="T446" s="135"/>
      <c r="U446"/>
      <c r="V446" s="95"/>
      <c r="W446" s="165"/>
      <c r="X446" s="165"/>
      <c r="Y446" s="165"/>
      <c r="Z446" s="166"/>
      <c r="AA446"/>
      <c r="AB446" s="167"/>
      <c r="AC446" s="168"/>
      <c r="AD446" s="168"/>
      <c r="AE446" s="168"/>
      <c r="AF446" s="168"/>
      <c r="AG446" s="169"/>
      <c r="AH446"/>
      <c r="AI446" s="101"/>
      <c r="AJ446"/>
      <c r="AK446" s="102" t="s">
        <v>30</v>
      </c>
      <c r="AL446" s="142"/>
      <c r="AM446" s="26"/>
      <c r="AN446" s="95"/>
      <c r="AO446" s="170"/>
      <c r="AP446" s="170"/>
      <c r="AQ446" s="170"/>
      <c r="AR446" s="171"/>
      <c r="AS446" s="107"/>
      <c r="AT446" s="172"/>
      <c r="AU446" s="170"/>
      <c r="AV446" s="170"/>
      <c r="AW446" s="170"/>
      <c r="AX446" s="170"/>
      <c r="AY446" s="173"/>
      <c r="AZ446" s="107"/>
      <c r="BA446" s="174"/>
      <c r="BB446" s="111"/>
      <c r="BC446" s="93" t="str">
        <f t="shared" si="514"/>
        <v>GAN. PRODUCCION</v>
      </c>
      <c r="BD446" s="127"/>
      <c r="BE446" s="26"/>
      <c r="BF446" s="113"/>
      <c r="BG446" s="114"/>
      <c r="BH446" s="114"/>
      <c r="BI446" s="114"/>
      <c r="BJ446" s="115"/>
      <c r="BK446" s="112"/>
      <c r="BL446" s="116"/>
      <c r="BM446" s="114"/>
      <c r="BN446" s="114"/>
      <c r="BO446" s="114"/>
      <c r="BP446" s="114"/>
      <c r="BQ446" s="117"/>
      <c r="BR446" s="26"/>
      <c r="BS446" s="118"/>
      <c r="BT446" s="111"/>
      <c r="BU446" s="93" t="str">
        <f t="shared" si="515"/>
        <v>GAN. PRODUCCION</v>
      </c>
      <c r="BV446" s="127"/>
      <c r="BW446" s="26"/>
      <c r="BX446" s="119"/>
      <c r="BY446" s="120"/>
      <c r="BZ446" s="120"/>
      <c r="CA446" s="120"/>
      <c r="CB446" s="121"/>
      <c r="CC446" s="112"/>
      <c r="CD446" s="122"/>
      <c r="CE446" s="120"/>
      <c r="CF446" s="120"/>
      <c r="CG446" s="120"/>
      <c r="CH446" s="120"/>
      <c r="CI446" s="123"/>
      <c r="CJ446" s="26"/>
      <c r="CK446" s="124"/>
    </row>
    <row r="447" spans="1:89" x14ac:dyDescent="0.3">
      <c r="A447" s="126" t="str">
        <f t="shared" ref="A447:A453" si="529">+A420</f>
        <v>VACAS EN PRODUCCION</v>
      </c>
      <c r="B447" s="127">
        <f t="shared" ref="B447:B453" si="530">+Q420</f>
        <v>0</v>
      </c>
      <c r="D447" s="95"/>
      <c r="E447" s="129"/>
      <c r="F447" s="129"/>
      <c r="G447" s="129"/>
      <c r="H447" s="130"/>
      <c r="I447" s="131"/>
      <c r="J447" s="132"/>
      <c r="K447" s="129"/>
      <c r="L447" s="129"/>
      <c r="M447" s="129"/>
      <c r="N447" s="129"/>
      <c r="O447" s="133"/>
      <c r="Q447" s="134">
        <f t="shared" ref="Q447:Q453" si="531">SUM(B447+D447+E447+F447+G447+H447-J447-K447-L447-M447-N447-O447)</f>
        <v>0</v>
      </c>
      <c r="S447" s="126" t="str">
        <f t="shared" ref="S447:S453" si="532">+S420</f>
        <v>VACAS EN PRODUCCION</v>
      </c>
      <c r="T447" s="135">
        <f t="shared" ref="T447:T453" si="533">+AI420</f>
        <v>160</v>
      </c>
      <c r="V447" s="95"/>
      <c r="W447" s="137"/>
      <c r="X447" s="137"/>
      <c r="Y447" s="137"/>
      <c r="Z447" s="138"/>
      <c r="AB447" s="139"/>
      <c r="AC447" s="137"/>
      <c r="AD447" s="137"/>
      <c r="AE447" s="137"/>
      <c r="AF447" s="137"/>
      <c r="AG447" s="140"/>
      <c r="AI447" s="134">
        <f t="shared" ref="AI447:AI453" si="534">SUM(T447+V447+W447+X447+Y447+Z447-AB447-AC447-AD447-AE447-AF447-AG447)</f>
        <v>160</v>
      </c>
      <c r="AK447" s="141" t="str">
        <f t="shared" ref="AK447:AK453" si="535">AK420</f>
        <v>POTRO HEMBRA</v>
      </c>
      <c r="AL447" s="142">
        <f t="shared" ref="AL447:AL453" si="536">+BA420</f>
        <v>1</v>
      </c>
      <c r="AN447" s="95"/>
      <c r="AO447" s="144"/>
      <c r="AP447" s="144"/>
      <c r="AQ447" s="144"/>
      <c r="AR447" s="145"/>
      <c r="AS447" s="146"/>
      <c r="AT447" s="147"/>
      <c r="AU447" s="144"/>
      <c r="AV447" s="144"/>
      <c r="AW447" s="144"/>
      <c r="AX447" s="144"/>
      <c r="AY447" s="148"/>
      <c r="BA447" s="110">
        <f t="shared" ref="BA447:BA453" si="537">SUM(AL447+AN447+AO447+AP447+AQ447+AR447-AT447-AU447-AV447-AW447-AX447-AY447)</f>
        <v>1</v>
      </c>
      <c r="BB447" s="149"/>
      <c r="BC447" s="126" t="str">
        <f t="shared" si="514"/>
        <v>VACAS EN PRODUCCION</v>
      </c>
      <c r="BD447" s="127">
        <f t="shared" ref="BD447:BD453" si="538">+BS420</f>
        <v>0</v>
      </c>
      <c r="BF447" s="113"/>
      <c r="BG447" s="151"/>
      <c r="BH447" s="151"/>
      <c r="BI447" s="151"/>
      <c r="BJ447" s="152"/>
      <c r="BL447" s="153"/>
      <c r="BM447" s="151"/>
      <c r="BN447" s="151"/>
      <c r="BO447" s="151"/>
      <c r="BP447" s="151"/>
      <c r="BQ447" s="154"/>
      <c r="BS447" s="110">
        <f t="shared" ref="BS447:BS453" si="539">SUM(BD447+BF447+BG447+BH447+BI447+BJ447-BL447-BM447-BN447-BO447-BP447-BQ447)</f>
        <v>0</v>
      </c>
      <c r="BT447" s="149"/>
      <c r="BU447" s="126" t="str">
        <f t="shared" si="515"/>
        <v>VACAS EN PRODUCCION</v>
      </c>
      <c r="BV447" s="127">
        <f>+CK420</f>
        <v>0</v>
      </c>
      <c r="BX447" s="119"/>
      <c r="BY447" s="156"/>
      <c r="BZ447" s="156"/>
      <c r="CA447" s="156"/>
      <c r="CB447" s="157"/>
      <c r="CD447" s="158"/>
      <c r="CE447" s="156"/>
      <c r="CF447" s="156"/>
      <c r="CG447" s="156"/>
      <c r="CH447" s="156"/>
      <c r="CI447" s="159"/>
      <c r="CK447" s="110">
        <f t="shared" ref="CK447:CK453" si="540">SUM(BV447+BX447+BY447+BZ447+CA447+CB447-CD447-CE447-CF447-CG447-CH447-CI447)</f>
        <v>0</v>
      </c>
    </row>
    <row r="448" spans="1:89" x14ac:dyDescent="0.3">
      <c r="A448" s="126" t="str">
        <f t="shared" si="529"/>
        <v>VACAS PREÑADAS</v>
      </c>
      <c r="B448" s="127">
        <f t="shared" si="530"/>
        <v>0</v>
      </c>
      <c r="D448" s="95"/>
      <c r="E448" s="129"/>
      <c r="F448" s="129"/>
      <c r="G448" s="129"/>
      <c r="H448" s="130"/>
      <c r="I448" s="131"/>
      <c r="J448" s="132"/>
      <c r="K448" s="129"/>
      <c r="L448" s="129"/>
      <c r="M448" s="129"/>
      <c r="N448" s="129"/>
      <c r="O448" s="133"/>
      <c r="Q448" s="134">
        <f t="shared" si="531"/>
        <v>0</v>
      </c>
      <c r="S448" s="126" t="str">
        <f t="shared" si="532"/>
        <v>VACAS PREÑADAS</v>
      </c>
      <c r="T448" s="135">
        <f t="shared" si="533"/>
        <v>11</v>
      </c>
      <c r="V448" s="95"/>
      <c r="W448" s="137"/>
      <c r="X448" s="137"/>
      <c r="Y448" s="137"/>
      <c r="Z448" s="138"/>
      <c r="AB448" s="139"/>
      <c r="AC448" s="137"/>
      <c r="AD448" s="137"/>
      <c r="AE448" s="137"/>
      <c r="AF448" s="137"/>
      <c r="AG448" s="140"/>
      <c r="AI448" s="134">
        <f t="shared" si="534"/>
        <v>11</v>
      </c>
      <c r="AK448" s="141" t="str">
        <f t="shared" si="535"/>
        <v>POTRO MACHO</v>
      </c>
      <c r="AL448" s="142">
        <f t="shared" si="536"/>
        <v>0</v>
      </c>
      <c r="AN448" s="95"/>
      <c r="AO448" s="144"/>
      <c r="AP448" s="144"/>
      <c r="AQ448" s="144"/>
      <c r="AR448" s="145"/>
      <c r="AS448" s="146"/>
      <c r="AT448" s="147"/>
      <c r="AU448" s="144"/>
      <c r="AV448" s="144"/>
      <c r="AW448" s="144"/>
      <c r="AX448" s="144"/>
      <c r="AY448" s="148"/>
      <c r="BA448" s="110">
        <f t="shared" si="537"/>
        <v>0</v>
      </c>
      <c r="BB448" s="149"/>
      <c r="BC448" s="126" t="str">
        <f t="shared" si="514"/>
        <v>VACAS PREÑADAS</v>
      </c>
      <c r="BD448" s="127">
        <f t="shared" si="538"/>
        <v>0</v>
      </c>
      <c r="BF448" s="113"/>
      <c r="BG448" s="151"/>
      <c r="BH448" s="151"/>
      <c r="BI448" s="151"/>
      <c r="BJ448" s="152"/>
      <c r="BL448" s="153"/>
      <c r="BM448" s="151"/>
      <c r="BN448" s="151"/>
      <c r="BO448" s="151"/>
      <c r="BP448" s="151"/>
      <c r="BQ448" s="154"/>
      <c r="BS448" s="110">
        <f t="shared" si="539"/>
        <v>0</v>
      </c>
      <c r="BT448" s="149"/>
      <c r="BU448" s="126" t="str">
        <f t="shared" si="515"/>
        <v>VACAS PREÑADAS</v>
      </c>
      <c r="BV448" s="127">
        <f t="shared" ref="BV448:BV453" si="541">+CK421</f>
        <v>0</v>
      </c>
      <c r="BX448" s="119"/>
      <c r="BY448" s="156"/>
      <c r="BZ448" s="156"/>
      <c r="CA448" s="156"/>
      <c r="CB448" s="157"/>
      <c r="CD448" s="158"/>
      <c r="CE448" s="156"/>
      <c r="CF448" s="156"/>
      <c r="CG448" s="156"/>
      <c r="CH448" s="156"/>
      <c r="CI448" s="159"/>
      <c r="CK448" s="110">
        <f t="shared" si="540"/>
        <v>0</v>
      </c>
    </row>
    <row r="449" spans="1:89" x14ac:dyDescent="0.3">
      <c r="A449" s="126" t="str">
        <f t="shared" si="529"/>
        <v>VACAS VACIAS</v>
      </c>
      <c r="B449" s="127">
        <f t="shared" si="530"/>
        <v>2</v>
      </c>
      <c r="D449" s="95"/>
      <c r="E449" s="129"/>
      <c r="F449" s="129"/>
      <c r="G449" s="129"/>
      <c r="H449" s="130"/>
      <c r="I449" s="131"/>
      <c r="J449" s="132"/>
      <c r="K449" s="129"/>
      <c r="L449" s="129"/>
      <c r="M449" s="129"/>
      <c r="N449" s="129"/>
      <c r="O449" s="133"/>
      <c r="Q449" s="134">
        <f t="shared" si="531"/>
        <v>2</v>
      </c>
      <c r="S449" s="126" t="str">
        <f t="shared" si="532"/>
        <v>VACAS VACIAS</v>
      </c>
      <c r="T449" s="135">
        <f t="shared" si="533"/>
        <v>0</v>
      </c>
      <c r="V449" s="95"/>
      <c r="W449" s="137"/>
      <c r="X449" s="137"/>
      <c r="Y449" s="137"/>
      <c r="Z449" s="138"/>
      <c r="AB449" s="139"/>
      <c r="AC449" s="137"/>
      <c r="AD449" s="137"/>
      <c r="AE449" s="137"/>
      <c r="AF449" s="137"/>
      <c r="AG449" s="140"/>
      <c r="AI449" s="134">
        <f t="shared" si="534"/>
        <v>0</v>
      </c>
      <c r="AK449" s="141" t="str">
        <f t="shared" si="535"/>
        <v>CABALLO</v>
      </c>
      <c r="AL449" s="142">
        <f t="shared" si="536"/>
        <v>1</v>
      </c>
      <c r="AN449" s="95"/>
      <c r="AO449" s="144"/>
      <c r="AP449" s="144"/>
      <c r="AQ449" s="144"/>
      <c r="AR449" s="145"/>
      <c r="AS449" s="146"/>
      <c r="AT449" s="147"/>
      <c r="AU449" s="144"/>
      <c r="AV449" s="144"/>
      <c r="AW449" s="144"/>
      <c r="AX449" s="144"/>
      <c r="AY449" s="148"/>
      <c r="BA449" s="110">
        <f t="shared" si="537"/>
        <v>1</v>
      </c>
      <c r="BB449" s="149"/>
      <c r="BC449" s="126" t="str">
        <f t="shared" si="514"/>
        <v>VACAS VACIAS</v>
      </c>
      <c r="BD449" s="127">
        <f t="shared" si="538"/>
        <v>0</v>
      </c>
      <c r="BF449" s="113"/>
      <c r="BG449" s="151"/>
      <c r="BH449" s="151"/>
      <c r="BI449" s="151"/>
      <c r="BJ449" s="152"/>
      <c r="BL449" s="153"/>
      <c r="BM449" s="151"/>
      <c r="BN449" s="151"/>
      <c r="BO449" s="151"/>
      <c r="BP449" s="151"/>
      <c r="BQ449" s="154"/>
      <c r="BS449" s="110">
        <f t="shared" si="539"/>
        <v>0</v>
      </c>
      <c r="BT449" s="149"/>
      <c r="BU449" s="126" t="str">
        <f t="shared" si="515"/>
        <v>VACAS VACIAS</v>
      </c>
      <c r="BV449" s="127">
        <f t="shared" si="541"/>
        <v>0</v>
      </c>
      <c r="BX449" s="119"/>
      <c r="BY449" s="156"/>
      <c r="BZ449" s="156"/>
      <c r="CA449" s="156"/>
      <c r="CB449" s="157"/>
      <c r="CD449" s="158"/>
      <c r="CE449" s="156"/>
      <c r="CF449" s="156"/>
      <c r="CG449" s="156"/>
      <c r="CH449" s="156"/>
      <c r="CI449" s="159"/>
      <c r="CK449" s="110">
        <f t="shared" si="540"/>
        <v>0</v>
      </c>
    </row>
    <row r="450" spans="1:89" x14ac:dyDescent="0.3">
      <c r="A450" s="126" t="str">
        <f t="shared" si="529"/>
        <v>NOVILLAS VACIAS</v>
      </c>
      <c r="B450" s="127">
        <f t="shared" si="530"/>
        <v>1</v>
      </c>
      <c r="D450" s="95"/>
      <c r="E450" s="129"/>
      <c r="F450" s="129"/>
      <c r="G450" s="129"/>
      <c r="H450" s="130"/>
      <c r="I450" s="131"/>
      <c r="J450" s="132"/>
      <c r="K450" s="129"/>
      <c r="L450" s="129"/>
      <c r="M450" s="129"/>
      <c r="N450" s="129"/>
      <c r="O450" s="133"/>
      <c r="Q450" s="134">
        <f t="shared" si="531"/>
        <v>1</v>
      </c>
      <c r="S450" s="126" t="str">
        <f t="shared" si="532"/>
        <v>NOVILLAS VACIAS</v>
      </c>
      <c r="T450" s="135">
        <f t="shared" si="533"/>
        <v>0</v>
      </c>
      <c r="V450" s="95"/>
      <c r="W450" s="137"/>
      <c r="X450" s="137"/>
      <c r="Y450" s="137"/>
      <c r="Z450" s="138"/>
      <c r="AB450" s="139"/>
      <c r="AC450" s="137"/>
      <c r="AD450" s="137"/>
      <c r="AE450" s="137"/>
      <c r="AF450" s="137"/>
      <c r="AG450" s="140"/>
      <c r="AI450" s="134">
        <f t="shared" si="534"/>
        <v>0</v>
      </c>
      <c r="AK450" s="141" t="str">
        <f t="shared" si="535"/>
        <v>YEGUA</v>
      </c>
      <c r="AL450" s="142">
        <f t="shared" si="536"/>
        <v>1</v>
      </c>
      <c r="AN450" s="95"/>
      <c r="AO450" s="144"/>
      <c r="AP450" s="144"/>
      <c r="AQ450" s="144"/>
      <c r="AR450" s="145"/>
      <c r="AS450" s="146"/>
      <c r="AT450" s="147"/>
      <c r="AU450" s="144"/>
      <c r="AV450" s="144"/>
      <c r="AW450" s="144"/>
      <c r="AX450" s="144"/>
      <c r="AY450" s="148"/>
      <c r="BA450" s="110">
        <f t="shared" si="537"/>
        <v>1</v>
      </c>
      <c r="BB450" s="149"/>
      <c r="BC450" s="126" t="str">
        <f t="shared" si="514"/>
        <v>NOVILLAS VACIAS</v>
      </c>
      <c r="BD450" s="127">
        <f t="shared" si="538"/>
        <v>0</v>
      </c>
      <c r="BF450" s="113"/>
      <c r="BG450" s="151"/>
      <c r="BH450" s="151"/>
      <c r="BI450" s="151"/>
      <c r="BJ450" s="152"/>
      <c r="BL450" s="153"/>
      <c r="BM450" s="151"/>
      <c r="BN450" s="151"/>
      <c r="BO450" s="151"/>
      <c r="BP450" s="151"/>
      <c r="BQ450" s="154"/>
      <c r="BS450" s="110">
        <f t="shared" si="539"/>
        <v>0</v>
      </c>
      <c r="BT450" s="149"/>
      <c r="BU450" s="126" t="str">
        <f t="shared" si="515"/>
        <v>NOVILLAS VACIAS</v>
      </c>
      <c r="BV450" s="127">
        <f t="shared" si="541"/>
        <v>0</v>
      </c>
      <c r="BX450" s="119"/>
      <c r="BY450" s="156"/>
      <c r="BZ450" s="156"/>
      <c r="CA450" s="156"/>
      <c r="CB450" s="157"/>
      <c r="CD450" s="158"/>
      <c r="CE450" s="156"/>
      <c r="CF450" s="156"/>
      <c r="CG450" s="156"/>
      <c r="CH450" s="156"/>
      <c r="CI450" s="159"/>
      <c r="CK450" s="110">
        <f t="shared" si="540"/>
        <v>0</v>
      </c>
    </row>
    <row r="451" spans="1:89" x14ac:dyDescent="0.3">
      <c r="A451" s="126" t="str">
        <f t="shared" si="529"/>
        <v xml:space="preserve">NOVILLAS PREÑADAS </v>
      </c>
      <c r="B451" s="127">
        <f t="shared" si="530"/>
        <v>0</v>
      </c>
      <c r="D451" s="95"/>
      <c r="E451" s="129"/>
      <c r="F451" s="129"/>
      <c r="G451" s="129"/>
      <c r="H451" s="130"/>
      <c r="I451" s="131"/>
      <c r="J451" s="132"/>
      <c r="K451" s="129"/>
      <c r="L451" s="129"/>
      <c r="M451" s="129"/>
      <c r="N451" s="129"/>
      <c r="O451" s="133"/>
      <c r="Q451" s="134">
        <f t="shared" si="531"/>
        <v>0</v>
      </c>
      <c r="S451" s="126" t="str">
        <f t="shared" si="532"/>
        <v xml:space="preserve">NOVILLAS PREÑADAS </v>
      </c>
      <c r="T451" s="135">
        <f t="shared" si="533"/>
        <v>3</v>
      </c>
      <c r="V451" s="95"/>
      <c r="W451" s="137"/>
      <c r="X451" s="137"/>
      <c r="Y451" s="137"/>
      <c r="Z451" s="138"/>
      <c r="AB451" s="139"/>
      <c r="AC451" s="137"/>
      <c r="AD451" s="137"/>
      <c r="AE451" s="137"/>
      <c r="AF451" s="137"/>
      <c r="AG451" s="140"/>
      <c r="AI451" s="134">
        <f t="shared" si="534"/>
        <v>3</v>
      </c>
      <c r="AK451" s="141">
        <f t="shared" si="535"/>
        <v>0</v>
      </c>
      <c r="AL451" s="142">
        <f t="shared" si="536"/>
        <v>0</v>
      </c>
      <c r="AN451" s="95"/>
      <c r="AO451" s="144"/>
      <c r="AP451" s="144"/>
      <c r="AQ451" s="144"/>
      <c r="AR451" s="145"/>
      <c r="AS451" s="146"/>
      <c r="AT451" s="147"/>
      <c r="AU451" s="144"/>
      <c r="AV451" s="144"/>
      <c r="AW451" s="144"/>
      <c r="AX451" s="144"/>
      <c r="AY451" s="148"/>
      <c r="BA451" s="110">
        <f t="shared" si="537"/>
        <v>0</v>
      </c>
      <c r="BB451" s="149"/>
      <c r="BC451" s="126" t="str">
        <f t="shared" si="514"/>
        <v xml:space="preserve">NOVILLAS PREÑADAS </v>
      </c>
      <c r="BD451" s="127">
        <f t="shared" si="538"/>
        <v>0</v>
      </c>
      <c r="BF451" s="113"/>
      <c r="BG451" s="151"/>
      <c r="BH451" s="151"/>
      <c r="BI451" s="151"/>
      <c r="BJ451" s="152"/>
      <c r="BL451" s="153"/>
      <c r="BM451" s="151"/>
      <c r="BN451" s="151"/>
      <c r="BO451" s="151"/>
      <c r="BP451" s="151"/>
      <c r="BQ451" s="154"/>
      <c r="BS451" s="110">
        <f t="shared" si="539"/>
        <v>0</v>
      </c>
      <c r="BT451" s="149"/>
      <c r="BU451" s="126" t="str">
        <f t="shared" si="515"/>
        <v xml:space="preserve">NOVILLAS PREÑADAS </v>
      </c>
      <c r="BV451" s="127">
        <f t="shared" si="541"/>
        <v>0</v>
      </c>
      <c r="BX451" s="119"/>
      <c r="BY451" s="156"/>
      <c r="BZ451" s="156"/>
      <c r="CA451" s="156"/>
      <c r="CB451" s="157"/>
      <c r="CD451" s="158"/>
      <c r="CE451" s="156"/>
      <c r="CF451" s="156"/>
      <c r="CG451" s="156"/>
      <c r="CH451" s="156"/>
      <c r="CI451" s="159"/>
      <c r="CK451" s="110">
        <f t="shared" si="540"/>
        <v>0</v>
      </c>
    </row>
    <row r="452" spans="1:89" x14ac:dyDescent="0.3">
      <c r="A452" s="126" t="str">
        <f t="shared" si="529"/>
        <v>TOROS</v>
      </c>
      <c r="B452" s="127">
        <f t="shared" si="530"/>
        <v>1</v>
      </c>
      <c r="D452" s="95"/>
      <c r="E452" s="129"/>
      <c r="F452" s="129"/>
      <c r="G452" s="129"/>
      <c r="H452" s="130"/>
      <c r="I452" s="131"/>
      <c r="J452" s="132"/>
      <c r="K452" s="129"/>
      <c r="L452" s="129"/>
      <c r="M452" s="129"/>
      <c r="N452" s="129"/>
      <c r="O452" s="133"/>
      <c r="Q452" s="134">
        <f t="shared" si="531"/>
        <v>1</v>
      </c>
      <c r="S452" s="126" t="str">
        <f t="shared" si="532"/>
        <v>TOROS</v>
      </c>
      <c r="T452" s="135">
        <f t="shared" si="533"/>
        <v>16</v>
      </c>
      <c r="V452" s="95"/>
      <c r="W452" s="137"/>
      <c r="X452" s="137"/>
      <c r="Y452" s="137"/>
      <c r="Z452" s="138"/>
      <c r="AB452" s="139"/>
      <c r="AC452" s="137"/>
      <c r="AD452" s="137"/>
      <c r="AE452" s="137"/>
      <c r="AF452" s="137"/>
      <c r="AG452" s="140"/>
      <c r="AI452" s="134">
        <f t="shared" si="534"/>
        <v>16</v>
      </c>
      <c r="AK452" s="141">
        <f t="shared" si="535"/>
        <v>0</v>
      </c>
      <c r="AL452" s="142">
        <f t="shared" si="536"/>
        <v>0</v>
      </c>
      <c r="AN452" s="95"/>
      <c r="AO452" s="144"/>
      <c r="AP452" s="144"/>
      <c r="AQ452" s="144"/>
      <c r="AR452" s="145"/>
      <c r="AS452" s="146"/>
      <c r="AT452" s="147"/>
      <c r="AU452" s="144"/>
      <c r="AV452" s="144"/>
      <c r="AW452" s="144"/>
      <c r="AX452" s="144"/>
      <c r="AY452" s="148"/>
      <c r="BA452" s="110">
        <f t="shared" si="537"/>
        <v>0</v>
      </c>
      <c r="BB452" s="149"/>
      <c r="BC452" s="126" t="str">
        <f t="shared" si="514"/>
        <v>TOROS</v>
      </c>
      <c r="BD452" s="127">
        <f t="shared" si="538"/>
        <v>0</v>
      </c>
      <c r="BF452" s="113"/>
      <c r="BG452" s="151"/>
      <c r="BH452" s="151"/>
      <c r="BI452" s="151"/>
      <c r="BJ452" s="152"/>
      <c r="BL452" s="153"/>
      <c r="BM452" s="151"/>
      <c r="BN452" s="151"/>
      <c r="BO452" s="151"/>
      <c r="BP452" s="151"/>
      <c r="BQ452" s="154"/>
      <c r="BS452" s="110">
        <f t="shared" si="539"/>
        <v>0</v>
      </c>
      <c r="BT452" s="149"/>
      <c r="BU452" s="126" t="str">
        <f t="shared" si="515"/>
        <v>TOROS</v>
      </c>
      <c r="BV452" s="127">
        <f t="shared" si="541"/>
        <v>2</v>
      </c>
      <c r="BX452" s="119"/>
      <c r="BY452" s="156"/>
      <c r="BZ452" s="156"/>
      <c r="CA452" s="156"/>
      <c r="CB452" s="157"/>
      <c r="CD452" s="158"/>
      <c r="CE452" s="156"/>
      <c r="CF452" s="156"/>
      <c r="CG452" s="156"/>
      <c r="CH452" s="156"/>
      <c r="CI452" s="159"/>
      <c r="CK452" s="110">
        <f t="shared" si="540"/>
        <v>2</v>
      </c>
    </row>
    <row r="453" spans="1:89" x14ac:dyDescent="0.3">
      <c r="A453" s="126">
        <f t="shared" si="529"/>
        <v>0</v>
      </c>
      <c r="B453" s="127">
        <f t="shared" si="530"/>
        <v>0</v>
      </c>
      <c r="D453" s="95"/>
      <c r="E453" s="129"/>
      <c r="F453" s="129"/>
      <c r="G453" s="129"/>
      <c r="H453" s="130"/>
      <c r="I453" s="131"/>
      <c r="J453" s="132"/>
      <c r="K453" s="129"/>
      <c r="L453" s="129"/>
      <c r="M453" s="129"/>
      <c r="N453" s="129"/>
      <c r="O453" s="133"/>
      <c r="Q453" s="134">
        <f t="shared" si="531"/>
        <v>0</v>
      </c>
      <c r="S453" s="126">
        <f t="shared" si="532"/>
        <v>0</v>
      </c>
      <c r="T453" s="135">
        <f t="shared" si="533"/>
        <v>0</v>
      </c>
      <c r="V453" s="95"/>
      <c r="W453" s="137"/>
      <c r="X453" s="137"/>
      <c r="Y453" s="137"/>
      <c r="Z453" s="138"/>
      <c r="AB453" s="139"/>
      <c r="AC453" s="137"/>
      <c r="AD453" s="137"/>
      <c r="AE453" s="137"/>
      <c r="AF453" s="137"/>
      <c r="AG453" s="140"/>
      <c r="AI453" s="134">
        <f t="shared" si="534"/>
        <v>0</v>
      </c>
      <c r="AK453" s="141">
        <f t="shared" si="535"/>
        <v>0</v>
      </c>
      <c r="AL453" s="142">
        <f t="shared" si="536"/>
        <v>0</v>
      </c>
      <c r="AN453" s="95"/>
      <c r="AO453" s="144"/>
      <c r="AP453" s="144"/>
      <c r="AQ453" s="144"/>
      <c r="AR453" s="145"/>
      <c r="AS453" s="146"/>
      <c r="AT453" s="147"/>
      <c r="AU453" s="144"/>
      <c r="AV453" s="144"/>
      <c r="AW453" s="144"/>
      <c r="AX453" s="144"/>
      <c r="AY453" s="148"/>
      <c r="BA453" s="110">
        <f t="shared" si="537"/>
        <v>0</v>
      </c>
      <c r="BB453" s="149"/>
      <c r="BC453" s="126">
        <f t="shared" si="514"/>
        <v>0</v>
      </c>
      <c r="BD453" s="127">
        <f t="shared" si="538"/>
        <v>0</v>
      </c>
      <c r="BF453" s="113"/>
      <c r="BG453" s="151"/>
      <c r="BH453" s="151"/>
      <c r="BI453" s="151"/>
      <c r="BJ453" s="152"/>
      <c r="BL453" s="153"/>
      <c r="BM453" s="151"/>
      <c r="BN453" s="151"/>
      <c r="BO453" s="151"/>
      <c r="BP453" s="151"/>
      <c r="BQ453" s="154"/>
      <c r="BS453" s="110">
        <f t="shared" si="539"/>
        <v>0</v>
      </c>
      <c r="BT453" s="149"/>
      <c r="BU453" s="126">
        <f t="shared" si="515"/>
        <v>0</v>
      </c>
      <c r="BV453" s="127">
        <f t="shared" si="541"/>
        <v>0</v>
      </c>
      <c r="BX453" s="119"/>
      <c r="BY453" s="156"/>
      <c r="BZ453" s="156"/>
      <c r="CA453" s="156"/>
      <c r="CB453" s="157"/>
      <c r="CD453" s="158"/>
      <c r="CE453" s="156"/>
      <c r="CF453" s="156"/>
      <c r="CG453" s="156"/>
      <c r="CH453" s="156"/>
      <c r="CI453" s="159"/>
      <c r="CK453" s="110">
        <f t="shared" si="540"/>
        <v>0</v>
      </c>
    </row>
    <row r="454" spans="1:89" s="125" customFormat="1" x14ac:dyDescent="0.3">
      <c r="A454" s="93" t="s">
        <v>37</v>
      </c>
      <c r="B454" s="127"/>
      <c r="C454"/>
      <c r="D454" s="95"/>
      <c r="E454" s="160"/>
      <c r="F454" s="160"/>
      <c r="G454" s="160"/>
      <c r="H454" s="161"/>
      <c r="I454" s="131"/>
      <c r="J454" s="175"/>
      <c r="K454" s="160"/>
      <c r="L454" s="160"/>
      <c r="M454" s="160"/>
      <c r="N454" s="160"/>
      <c r="O454" s="176"/>
      <c r="P454"/>
      <c r="Q454" s="134"/>
      <c r="R454"/>
      <c r="S454" s="93" t="s">
        <v>37</v>
      </c>
      <c r="T454" s="135"/>
      <c r="U454"/>
      <c r="V454" s="95"/>
      <c r="W454" s="165"/>
      <c r="X454" s="165"/>
      <c r="Y454" s="165"/>
      <c r="Z454" s="166"/>
      <c r="AA454"/>
      <c r="AB454" s="177"/>
      <c r="AC454" s="165"/>
      <c r="AD454" s="165"/>
      <c r="AE454" s="165"/>
      <c r="AF454" s="165"/>
      <c r="AG454" s="178"/>
      <c r="AH454"/>
      <c r="AI454" s="101"/>
      <c r="AJ454"/>
      <c r="AK454" s="102"/>
      <c r="AL454" s="142"/>
      <c r="AM454" s="26"/>
      <c r="AN454" s="95"/>
      <c r="AO454" s="170"/>
      <c r="AP454" s="170"/>
      <c r="AQ454" s="170"/>
      <c r="AR454" s="171"/>
      <c r="AS454" s="107"/>
      <c r="AT454" s="172"/>
      <c r="AU454" s="170"/>
      <c r="AV454" s="170"/>
      <c r="AW454" s="170"/>
      <c r="AX454" s="170"/>
      <c r="AY454" s="173"/>
      <c r="AZ454" s="107"/>
      <c r="BA454" s="174"/>
      <c r="BB454" s="111"/>
      <c r="BC454" s="93" t="str">
        <f>BC427</f>
        <v>GAN. CEBA</v>
      </c>
      <c r="BD454" s="127"/>
      <c r="BE454" s="26"/>
      <c r="BF454" s="113"/>
      <c r="BG454" s="114"/>
      <c r="BH454" s="114"/>
      <c r="BI454" s="114"/>
      <c r="BJ454" s="115"/>
      <c r="BK454" s="112"/>
      <c r="BL454" s="116"/>
      <c r="BM454" s="114"/>
      <c r="BN454" s="114"/>
      <c r="BO454" s="114"/>
      <c r="BP454" s="114"/>
      <c r="BQ454" s="117"/>
      <c r="BR454" s="26"/>
      <c r="BS454" s="118"/>
      <c r="BT454" s="111"/>
      <c r="BU454" s="93" t="str">
        <f>BU427</f>
        <v>GAN. CEBA</v>
      </c>
      <c r="BV454" s="127"/>
      <c r="BW454" s="26"/>
      <c r="BX454" s="119"/>
      <c r="BY454" s="120"/>
      <c r="BZ454" s="120"/>
      <c r="CA454" s="120"/>
      <c r="CB454" s="121"/>
      <c r="CC454" s="112"/>
      <c r="CD454" s="122"/>
      <c r="CE454" s="120"/>
      <c r="CF454" s="120"/>
      <c r="CG454" s="120"/>
      <c r="CH454" s="120"/>
      <c r="CI454" s="123"/>
      <c r="CJ454" s="26"/>
      <c r="CK454" s="124"/>
    </row>
    <row r="455" spans="1:89" x14ac:dyDescent="0.3">
      <c r="A455" s="126" t="str">
        <f>+A428</f>
        <v>NOVILLOS</v>
      </c>
      <c r="B455" s="127">
        <f>+Q428</f>
        <v>45</v>
      </c>
      <c r="D455" s="95"/>
      <c r="E455" s="129"/>
      <c r="F455" s="129"/>
      <c r="G455" s="129"/>
      <c r="H455" s="130"/>
      <c r="I455" s="131"/>
      <c r="J455" s="132"/>
      <c r="K455" s="129"/>
      <c r="L455" s="129"/>
      <c r="M455" s="129"/>
      <c r="N455" s="129"/>
      <c r="O455" s="133"/>
      <c r="Q455" s="134">
        <f>SUM(B455+D455+E455+F455+G455+H455-J455-K455-L455-M455-N455-O455)</f>
        <v>45</v>
      </c>
      <c r="S455" s="126" t="str">
        <f>+S428</f>
        <v>NOVILLOS</v>
      </c>
      <c r="T455" s="135">
        <f>+AI428</f>
        <v>0</v>
      </c>
      <c r="V455" s="95"/>
      <c r="W455" s="137"/>
      <c r="X455" s="137"/>
      <c r="Y455" s="137"/>
      <c r="Z455" s="138"/>
      <c r="AB455" s="139"/>
      <c r="AC455" s="137"/>
      <c r="AD455" s="137"/>
      <c r="AE455" s="137"/>
      <c r="AF455" s="137"/>
      <c r="AG455" s="140"/>
      <c r="AI455" s="134">
        <f>SUM(T455+V455+W455+X455+Y455+Z455-AB455-AC455-AD455-AE455-AF455-AG455)</f>
        <v>0</v>
      </c>
      <c r="AK455" s="179">
        <f>AK428</f>
        <v>0</v>
      </c>
      <c r="AL455" s="142">
        <f>+BA428</f>
        <v>0</v>
      </c>
      <c r="AN455" s="95"/>
      <c r="AO455" s="144"/>
      <c r="AP455" s="144"/>
      <c r="AQ455" s="144"/>
      <c r="AR455" s="145"/>
      <c r="AS455" s="146"/>
      <c r="AT455" s="147"/>
      <c r="AU455" s="144"/>
      <c r="AV455" s="144"/>
      <c r="AW455" s="144"/>
      <c r="AX455" s="144"/>
      <c r="AY455" s="148"/>
      <c r="BA455" s="110">
        <f>SUM(AL455+AN455+AO455+AP455+AQ455+AR455-AT455-AU455-AV455-AW455-AX455-AY455)</f>
        <v>0</v>
      </c>
      <c r="BB455" s="149"/>
      <c r="BC455" s="126" t="str">
        <f t="shared" si="514"/>
        <v>NOVILLOS</v>
      </c>
      <c r="BD455" s="127">
        <f>+BS428</f>
        <v>275</v>
      </c>
      <c r="BF455" s="113"/>
      <c r="BG455" s="151"/>
      <c r="BH455" s="151"/>
      <c r="BI455" s="151"/>
      <c r="BJ455" s="152"/>
      <c r="BL455" s="153"/>
      <c r="BM455" s="151"/>
      <c r="BN455" s="151"/>
      <c r="BO455" s="151"/>
      <c r="BP455" s="151"/>
      <c r="BQ455" s="154"/>
      <c r="BS455" s="110">
        <f>SUM(BD455+BF455+BG455+BH455+BI455+BJ455-BL455-BM455-BN455-BO455-BP455-BQ455)</f>
        <v>275</v>
      </c>
      <c r="BT455" s="149"/>
      <c r="BU455" s="126" t="str">
        <f t="shared" si="515"/>
        <v>NOVILLOS</v>
      </c>
      <c r="BV455" s="127">
        <f>+CK428</f>
        <v>176</v>
      </c>
      <c r="BX455" s="119"/>
      <c r="BY455" s="156"/>
      <c r="BZ455" s="156"/>
      <c r="CA455" s="156"/>
      <c r="CB455" s="157"/>
      <c r="CD455" s="158"/>
      <c r="CE455" s="156"/>
      <c r="CF455" s="156"/>
      <c r="CG455" s="156"/>
      <c r="CH455" s="156"/>
      <c r="CI455" s="159"/>
      <c r="CK455" s="110">
        <f>SUM(BV455+BX455+BY455+BZ455+CA455+CB455-CD455-CE455-CF455-CG455-CH455-CI455)</f>
        <v>176</v>
      </c>
    </row>
    <row r="456" spans="1:89" x14ac:dyDescent="0.3">
      <c r="A456" s="126" t="str">
        <f>+A429</f>
        <v>CALENTADORES</v>
      </c>
      <c r="B456" s="127">
        <f>+Q429</f>
        <v>0</v>
      </c>
      <c r="D456" s="95"/>
      <c r="E456" s="129"/>
      <c r="F456" s="129"/>
      <c r="G456" s="129"/>
      <c r="H456" s="130"/>
      <c r="I456" s="131"/>
      <c r="J456" s="132"/>
      <c r="K456" s="129"/>
      <c r="L456" s="129"/>
      <c r="M456" s="129"/>
      <c r="N456" s="129"/>
      <c r="O456" s="133"/>
      <c r="Q456" s="134">
        <f>SUM(B456+D456+E456+F456+G456+H456-J456-K456-L456-M456-N456-O456)</f>
        <v>0</v>
      </c>
      <c r="S456" s="126" t="str">
        <f>+S429</f>
        <v>CALENTADORES</v>
      </c>
      <c r="T456" s="135">
        <f>+AI429</f>
        <v>0</v>
      </c>
      <c r="V456" s="95"/>
      <c r="W456" s="137"/>
      <c r="X456" s="137"/>
      <c r="Y456" s="137"/>
      <c r="Z456" s="138"/>
      <c r="AB456" s="139"/>
      <c r="AC456" s="137"/>
      <c r="AD456" s="137"/>
      <c r="AE456" s="137"/>
      <c r="AF456" s="137"/>
      <c r="AG456" s="140"/>
      <c r="AI456" s="134">
        <f>SUM(T456+V456+W456+X456+Y456+Z456-AB456-AC456-AD456-AE456-AF456-AG456)</f>
        <v>0</v>
      </c>
      <c r="AK456" s="179">
        <f>AK429</f>
        <v>0</v>
      </c>
      <c r="AL456" s="142">
        <f>+BA429</f>
        <v>0</v>
      </c>
      <c r="AN456" s="95"/>
      <c r="AO456" s="144"/>
      <c r="AP456" s="144"/>
      <c r="AQ456" s="144"/>
      <c r="AR456" s="145"/>
      <c r="AS456" s="146"/>
      <c r="AT456" s="147"/>
      <c r="AU456" s="144"/>
      <c r="AV456" s="144"/>
      <c r="AW456" s="144"/>
      <c r="AX456" s="144"/>
      <c r="AY456" s="148"/>
      <c r="BA456" s="110">
        <f>SUM(AL456+AN456+AO456+AP456+AQ456+AR456-AT456-AU456-AV456-AW456-AX456-AY456)</f>
        <v>0</v>
      </c>
      <c r="BB456" s="149"/>
      <c r="BC456" s="126" t="str">
        <f t="shared" si="514"/>
        <v>CALENTADORES</v>
      </c>
      <c r="BD456" s="127">
        <f>+BS429</f>
        <v>0</v>
      </c>
      <c r="BF456" s="113"/>
      <c r="BG456" s="151"/>
      <c r="BH456" s="151"/>
      <c r="BI456" s="151"/>
      <c r="BJ456" s="152"/>
      <c r="BL456" s="153"/>
      <c r="BM456" s="151"/>
      <c r="BN456" s="151"/>
      <c r="BO456" s="151"/>
      <c r="BP456" s="151"/>
      <c r="BQ456" s="154"/>
      <c r="BS456" s="110">
        <f>SUM(BD456+BF456+BG456+BH456+BI456+BJ456-BL456-BM456-BN456-BO456-BP456-BQ456)</f>
        <v>0</v>
      </c>
      <c r="BT456" s="149"/>
      <c r="BU456" s="126" t="str">
        <f t="shared" si="515"/>
        <v>CALENTADORES</v>
      </c>
      <c r="BV456" s="127">
        <f>+CK429</f>
        <v>0</v>
      </c>
      <c r="BX456" s="119"/>
      <c r="BY456" s="156"/>
      <c r="BZ456" s="156"/>
      <c r="CA456" s="156"/>
      <c r="CB456" s="157"/>
      <c r="CD456" s="158"/>
      <c r="CE456" s="156"/>
      <c r="CF456" s="156"/>
      <c r="CG456" s="156"/>
      <c r="CH456" s="156"/>
      <c r="CI456" s="159"/>
      <c r="CK456" s="110">
        <f>SUM(BV456+BX456+BY456+BZ456+CA456+CB456-CD456-CE456-CF456-CG456-CH456-CI456)</f>
        <v>0</v>
      </c>
    </row>
    <row r="457" spans="1:89" x14ac:dyDescent="0.3">
      <c r="A457" s="126" t="str">
        <f>+A430</f>
        <v>VACAS CUCHILLO</v>
      </c>
      <c r="B457" s="127">
        <f>+Q430</f>
        <v>0</v>
      </c>
      <c r="D457" s="95"/>
      <c r="E457" s="129"/>
      <c r="F457" s="129"/>
      <c r="G457" s="129"/>
      <c r="H457" s="130"/>
      <c r="I457" s="131"/>
      <c r="J457" s="132"/>
      <c r="K457" s="129"/>
      <c r="L457" s="129"/>
      <c r="M457" s="129"/>
      <c r="N457" s="129"/>
      <c r="O457" s="133"/>
      <c r="Q457" s="134">
        <f>SUM(B457+D457+E457+F457+G457+H457-J457-K457-L457-M457-N457-O457)</f>
        <v>0</v>
      </c>
      <c r="S457" s="126" t="str">
        <f>+S430</f>
        <v>VACAS CUCHILLO</v>
      </c>
      <c r="T457" s="135">
        <f>+AI430</f>
        <v>0</v>
      </c>
      <c r="V457" s="95"/>
      <c r="W457" s="137"/>
      <c r="X457" s="137"/>
      <c r="Y457" s="137"/>
      <c r="Z457" s="138"/>
      <c r="AB457" s="139"/>
      <c r="AC457" s="137"/>
      <c r="AD457" s="137"/>
      <c r="AE457" s="137"/>
      <c r="AF457" s="137"/>
      <c r="AG457" s="140"/>
      <c r="AI457" s="134">
        <f>SUM(T457+V457+W457+X457+Y457+Z457-AB457-AC457-AD457-AE457-AF457-AG457)</f>
        <v>0</v>
      </c>
      <c r="AK457" s="179">
        <f>AK430</f>
        <v>0</v>
      </c>
      <c r="AL457" s="142">
        <f>+BA430</f>
        <v>0</v>
      </c>
      <c r="AN457" s="95"/>
      <c r="AO457" s="144"/>
      <c r="AP457" s="144"/>
      <c r="AQ457" s="144"/>
      <c r="AR457" s="145"/>
      <c r="AS457" s="146"/>
      <c r="AT457" s="147"/>
      <c r="AU457" s="144"/>
      <c r="AV457" s="144"/>
      <c r="AW457" s="144"/>
      <c r="AX457" s="144"/>
      <c r="AY457" s="148"/>
      <c r="BA457" s="110">
        <f>SUM(AL457+AN457+AO457+AP457+AQ457+AR457-AT457-AU457-AV457-AW457-AX457-AY457)</f>
        <v>0</v>
      </c>
      <c r="BB457" s="149"/>
      <c r="BC457" s="126" t="str">
        <f t="shared" si="514"/>
        <v>VACAS CUCHILLO</v>
      </c>
      <c r="BD457" s="127">
        <f>+BS430</f>
        <v>0</v>
      </c>
      <c r="BF457" s="113"/>
      <c r="BG457" s="151"/>
      <c r="BH457" s="151"/>
      <c r="BI457" s="151"/>
      <c r="BJ457" s="152"/>
      <c r="BL457" s="153"/>
      <c r="BM457" s="151"/>
      <c r="BN457" s="151"/>
      <c r="BO457" s="151"/>
      <c r="BP457" s="151"/>
      <c r="BQ457" s="154"/>
      <c r="BS457" s="110">
        <f>SUM(BD457+BF457+BG457+BH457+BI457+BJ457-BL457-BM457-BN457-BO457-BP457-BQ457)</f>
        <v>0</v>
      </c>
      <c r="BT457" s="149"/>
      <c r="BU457" s="126" t="str">
        <f t="shared" si="515"/>
        <v>VACAS CUCHILLO</v>
      </c>
      <c r="BV457" s="127">
        <f>+CK430</f>
        <v>0</v>
      </c>
      <c r="BX457" s="119"/>
      <c r="BY457" s="156"/>
      <c r="BZ457" s="156"/>
      <c r="CA457" s="156"/>
      <c r="CB457" s="157"/>
      <c r="CD457" s="158"/>
      <c r="CE457" s="156"/>
      <c r="CF457" s="156"/>
      <c r="CG457" s="156"/>
      <c r="CH457" s="156"/>
      <c r="CI457" s="159"/>
      <c r="CK457" s="110">
        <f>SUM(BV457+BX457+BY457+BZ457+CA457+CB457-CD457-CE457-CF457-CG457-CH457-CI457)</f>
        <v>0</v>
      </c>
    </row>
    <row r="458" spans="1:89" ht="15" thickBot="1" x14ac:dyDescent="0.35">
      <c r="A458" s="126" t="str">
        <f>+A431</f>
        <v>NOVILLAS CUCHILLOS</v>
      </c>
      <c r="B458" s="127">
        <f>+Q431</f>
        <v>0</v>
      </c>
      <c r="D458" s="95"/>
      <c r="E458" s="180"/>
      <c r="F458" s="180"/>
      <c r="G458" s="180"/>
      <c r="H458" s="181"/>
      <c r="I458" s="131"/>
      <c r="J458" s="182"/>
      <c r="K458" s="183"/>
      <c r="L458" s="183"/>
      <c r="M458" s="183"/>
      <c r="N458" s="183"/>
      <c r="O458" s="184"/>
      <c r="Q458" s="134">
        <f>SUM(B458+D458+E458+F458+G458+H458-J458-K458-L458-M458-N458-O458)</f>
        <v>0</v>
      </c>
      <c r="S458" s="126" t="str">
        <f>+S431</f>
        <v>NOVILLAS CUCHILLOS</v>
      </c>
      <c r="T458" s="135">
        <f>+AI431</f>
        <v>0</v>
      </c>
      <c r="V458" s="95"/>
      <c r="W458" s="185"/>
      <c r="X458" s="185"/>
      <c r="Y458" s="185"/>
      <c r="Z458" s="186"/>
      <c r="AB458" s="187"/>
      <c r="AC458" s="188"/>
      <c r="AD458" s="188"/>
      <c r="AE458" s="188"/>
      <c r="AF458" s="188"/>
      <c r="AG458" s="189"/>
      <c r="AI458" s="134">
        <f>SUM(T458+V458+W458+X458+Y458+Z458-AB458-AC458-AD458-AE458-AF458-AG458)</f>
        <v>0</v>
      </c>
      <c r="AK458" s="179">
        <f>AK431</f>
        <v>0</v>
      </c>
      <c r="AL458" s="142">
        <f>+BA431</f>
        <v>0</v>
      </c>
      <c r="AN458" s="95"/>
      <c r="AO458" s="190"/>
      <c r="AP458" s="190"/>
      <c r="AQ458" s="190"/>
      <c r="AR458" s="191"/>
      <c r="AS458" s="146"/>
      <c r="AT458" s="192"/>
      <c r="AU458" s="193"/>
      <c r="AV458" s="193"/>
      <c r="AW458" s="193"/>
      <c r="AX458" s="193"/>
      <c r="AY458" s="194"/>
      <c r="BA458" s="110">
        <f>SUM(AL458+AN458+AO458+AP458+AQ458+AR458-AT458-AU458-AV458-AW458-AX458-AY458)</f>
        <v>0</v>
      </c>
      <c r="BB458" s="149"/>
      <c r="BC458" s="126" t="str">
        <f t="shared" si="514"/>
        <v>NOVILLAS CUCHILLOS</v>
      </c>
      <c r="BD458" s="127">
        <f>+BS431</f>
        <v>0</v>
      </c>
      <c r="BF458" s="113"/>
      <c r="BG458" s="151"/>
      <c r="BH458" s="151"/>
      <c r="BI458" s="151"/>
      <c r="BJ458" s="152"/>
      <c r="BL458" s="153"/>
      <c r="BM458" s="151"/>
      <c r="BN458" s="151"/>
      <c r="BO458" s="151"/>
      <c r="BP458" s="151"/>
      <c r="BQ458" s="154"/>
      <c r="BS458" s="110">
        <f>SUM(BD458+BF458+BG458+BH458+BI458+BJ458-BL458-BM458-BN458-BO458-BP458-BQ458)</f>
        <v>0</v>
      </c>
      <c r="BT458" s="149"/>
      <c r="BU458" s="126" t="str">
        <f t="shared" si="515"/>
        <v>NOVILLAS CUCHILLOS</v>
      </c>
      <c r="BV458" s="127">
        <f>+CK431</f>
        <v>0</v>
      </c>
      <c r="BX458" s="119"/>
      <c r="BY458" s="156"/>
      <c r="BZ458" s="156"/>
      <c r="CA458" s="156"/>
      <c r="CB458" s="157"/>
      <c r="CD458" s="158"/>
      <c r="CE458" s="156"/>
      <c r="CF458" s="156"/>
      <c r="CG458" s="156"/>
      <c r="CH458" s="156"/>
      <c r="CI458" s="159"/>
      <c r="CK458" s="110">
        <f>SUM(BV458+BX458+BY458+BZ458+CA458+CB458-CD458-CE458-CF458-CG458-CH458-CI458)</f>
        <v>0</v>
      </c>
    </row>
    <row r="459" spans="1:89" ht="13.5" customHeight="1" x14ac:dyDescent="0.3">
      <c r="A459" s="195" t="s">
        <v>42</v>
      </c>
      <c r="B459" s="196">
        <f>SUM(B440:B458)</f>
        <v>561</v>
      </c>
      <c r="D459" s="197">
        <f>+D440+D441+D442+D443+D444+D445+D447+D448+D449+D450+D451+D452+D453+D455+D456+D457+D458</f>
        <v>0</v>
      </c>
      <c r="E459" s="197">
        <f>+E440+E441+E442+E443+E444+E445+E447+E448+E449+E450+E451+E452+E453+E455+E456+E457+E458</f>
        <v>0</v>
      </c>
      <c r="F459" s="197">
        <f>+F440+F441+F442+F443+F444+F445+F447+F448+F449+F450+F451+F452+F453+F455+F456+F457+F458</f>
        <v>0</v>
      </c>
      <c r="G459" s="197">
        <f>+G440+G441+G442+G443+G444+G445+G447+G448+G449+G450+G451+G452+G453+G455+G456+G457+G458</f>
        <v>0</v>
      </c>
      <c r="H459" s="197">
        <f>+H440+H441+H442+H443+H444+H445+H447+H448+H449+H450+H451+H452+H453+H455+H456+H457+H458</f>
        <v>0</v>
      </c>
      <c r="J459" s="198">
        <f t="shared" ref="J459:O459" si="542">+J440+J441+J442+J443+J444+J445+J447+J448+J449+J450+J451+J452+J453+J455+J456+J457+J458</f>
        <v>0</v>
      </c>
      <c r="K459" s="198">
        <f t="shared" si="542"/>
        <v>0</v>
      </c>
      <c r="L459" s="198">
        <f t="shared" si="542"/>
        <v>0</v>
      </c>
      <c r="M459" s="198">
        <f t="shared" si="542"/>
        <v>0</v>
      </c>
      <c r="N459" s="198">
        <f t="shared" si="542"/>
        <v>0</v>
      </c>
      <c r="O459" s="198">
        <f t="shared" si="542"/>
        <v>0</v>
      </c>
      <c r="Q459" s="134">
        <f>+SUM(B459:H459)-SUM(J459:O459)</f>
        <v>561</v>
      </c>
      <c r="S459" s="195" t="s">
        <v>42</v>
      </c>
      <c r="T459" s="196">
        <f>SUM(T440:T458)</f>
        <v>322</v>
      </c>
      <c r="V459" s="199">
        <f>+V440+V441+V442+V443+V444+V445+V447+V448+V449+V450+V451+V452+V453+V455+V456+V457+V458</f>
        <v>0</v>
      </c>
      <c r="W459" s="199">
        <f>+W440+W441+W442+W443+W444+W445+W447+W448+W449+W450+W451+W452+W453+W455+W456+W457+W458</f>
        <v>0</v>
      </c>
      <c r="X459" s="199">
        <f>+X440+X441+X442+X443+X444+X445+X447+X448+X449+X450+X451+X452+X453+X455+X456+X457+X458</f>
        <v>0</v>
      </c>
      <c r="Y459" s="199">
        <f>+Y440+Y441+Y442+Y443+Y444+Y445+Y447+Y448+Y449+Y450+Y451+Y452+Y453+Y455+Y456+Y457+Y458</f>
        <v>0</v>
      </c>
      <c r="Z459" s="199">
        <f>+Z440+Z441+Z442+Z443+Z444+Z445+Z447+Z448+Z449+Z450+Z451+Z452+Z453+Z455+Z456+Z457+Z458</f>
        <v>0</v>
      </c>
      <c r="AA459" s="23"/>
      <c r="AB459" s="200">
        <f t="shared" ref="AB459:AG459" si="543">+AB440+AB441+AB442+AB443+AB444+AB445+AB447+AB448+AB449+AB450+AB451+AB452+AB453+AB455+AB456+AB457+AB458</f>
        <v>0</v>
      </c>
      <c r="AC459" s="200">
        <f t="shared" si="543"/>
        <v>0</v>
      </c>
      <c r="AD459" s="200">
        <f t="shared" si="543"/>
        <v>0</v>
      </c>
      <c r="AE459" s="200">
        <f t="shared" si="543"/>
        <v>0</v>
      </c>
      <c r="AF459" s="200">
        <f t="shared" si="543"/>
        <v>0</v>
      </c>
      <c r="AG459" s="200">
        <f t="shared" si="543"/>
        <v>0</v>
      </c>
      <c r="AI459" s="134">
        <f>+SUM(T459:Z459)-SUM(AB459:AG459)</f>
        <v>322</v>
      </c>
      <c r="AK459" s="62" t="s">
        <v>42</v>
      </c>
      <c r="AL459" s="201">
        <f>SUM(AL440:AL458)</f>
        <v>28</v>
      </c>
      <c r="AN459" s="201">
        <f>+AN440+AN441+AN442+AN443+AN444+AN445+AN447+AN448+AN449+AN450+AN451+AN452+AN453+AN455+AN456+AN457+AN458</f>
        <v>0</v>
      </c>
      <c r="AO459" s="201">
        <f>+AO440+AO441+AO442+AO443+AO444+AO445+AO447+AO448+AO449+AO450+AO451+AO452+AO453+AO455+AO456+AO457+AO458</f>
        <v>0</v>
      </c>
      <c r="AP459" s="201">
        <f>+AP440+AP441+AP442+AP443+AP444+AP445+AP447+AP448+AP449+AP450+AP451+AP452+AP453+AP455+AP456+AP457+AP458</f>
        <v>0</v>
      </c>
      <c r="AQ459" s="201">
        <f>+AQ440+AQ441+AQ442+AQ443+AQ444+AQ445+AQ447+AQ448+AQ449+AQ450+AQ451+AQ452+AQ453+AQ455+AQ456+AQ457+AQ458</f>
        <v>0</v>
      </c>
      <c r="AR459" s="201">
        <f>+AR440+AR441+AR442+AR443+AR444+AR445+AR447+AR448+AR449+AR450+AR451+AR452+AR453+AR455+AR456+AR457+AR458</f>
        <v>0</v>
      </c>
      <c r="AT459" s="201">
        <f t="shared" ref="AT459:AY459" si="544">+AT440+AT441+AT442+AT443+AT444+AT445+AT447+AT448+AT449+AT450+AT451+AT452+AT453+AT455+AT456+AT457+AT458</f>
        <v>0</v>
      </c>
      <c r="AU459" s="201">
        <f t="shared" si="544"/>
        <v>0</v>
      </c>
      <c r="AV459" s="201">
        <f t="shared" si="544"/>
        <v>0</v>
      </c>
      <c r="AW459" s="201">
        <f t="shared" si="544"/>
        <v>0</v>
      </c>
      <c r="AX459" s="201">
        <f t="shared" si="544"/>
        <v>0</v>
      </c>
      <c r="AY459" s="201">
        <f t="shared" si="544"/>
        <v>0</v>
      </c>
      <c r="BA459" s="110">
        <f>+SUM(AL459:AR459)-SUM(AT459:AY459)</f>
        <v>28</v>
      </c>
      <c r="BB459" s="149"/>
      <c r="BC459" s="62" t="s">
        <v>42</v>
      </c>
      <c r="BD459" s="201">
        <f>SUM(BD440:BD458)</f>
        <v>275</v>
      </c>
      <c r="BF459" s="201">
        <f>+BF440+BF441+BF442+BF443+BF444+BF445+BF447+BF448+BF449+BF450+BF451+BF452+BF453+BF455+BF456+BF457+BF458</f>
        <v>0</v>
      </c>
      <c r="BG459" s="201">
        <f>+BG440+BG441+BG442+BG443+BG444+BG445+BG447+BG448+BG449+BG450+BG451+BG452+BG453+BG455+BG456+BG457+BG458</f>
        <v>0</v>
      </c>
      <c r="BH459" s="201">
        <f>+BH440+BH441+BH442+BH443+BH444+BH445+BH447+BH448+BH449+BH450+BH451+BH452+BH453+BH455+BH456+BH457+BH458</f>
        <v>0</v>
      </c>
      <c r="BI459" s="201">
        <f>+BI440+BI441+BI442+BI443+BI444+BI445+BI447+BI448+BI449+BI450+BI451+BI452+BI453+BI455+BI456+BI457+BI458</f>
        <v>0</v>
      </c>
      <c r="BJ459" s="201">
        <f>+BJ440+BJ441+BJ442+BJ443+BJ444+BJ445+BJ447+BJ448+BJ449+BJ450+BJ451+BJ452+BJ453+BJ455+BJ456+BJ457+BJ458</f>
        <v>0</v>
      </c>
      <c r="BL459" s="201">
        <f t="shared" ref="BL459:BQ459" si="545">+BL440+BL441+BL442+BL443+BL444+BL445+BL447+BL448+BL449+BL450+BL451+BL452+BL453+BL455+BL456+BL457+BL458</f>
        <v>0</v>
      </c>
      <c r="BM459" s="201">
        <f t="shared" si="545"/>
        <v>0</v>
      </c>
      <c r="BN459" s="201">
        <f t="shared" si="545"/>
        <v>0</v>
      </c>
      <c r="BO459" s="201">
        <f t="shared" si="545"/>
        <v>0</v>
      </c>
      <c r="BP459" s="201">
        <f t="shared" si="545"/>
        <v>0</v>
      </c>
      <c r="BQ459" s="201">
        <f t="shared" si="545"/>
        <v>0</v>
      </c>
      <c r="BS459" s="110">
        <f>+SUM(BD459:BJ459)-SUM(BL459:BQ459)</f>
        <v>275</v>
      </c>
      <c r="BT459" s="149"/>
      <c r="BU459" s="62" t="s">
        <v>42</v>
      </c>
      <c r="BV459" s="201">
        <f>SUM(BV440:BV458)</f>
        <v>178</v>
      </c>
      <c r="BX459" s="201">
        <f>+BX440+BX441+BX442+BX443+BX444+BX445+BX447+BX448+BX449+BX450+BX451+BX452+BX453+BX455+BX456+BX457+BX458</f>
        <v>0</v>
      </c>
      <c r="BY459" s="201">
        <f>+BY440+BY441+BY442+BY443+BY444+BY445+BY447+BY448+BY449+BY450+BY451+BY452+BY453+BY455+BY456+BY457+BY458</f>
        <v>0</v>
      </c>
      <c r="BZ459" s="201">
        <f>+BZ440+BZ441+BZ442+BZ443+BZ444+BZ445+BZ447+BZ448+BZ449+BZ450+BZ451+BZ452+BZ453+BZ455+BZ456+BZ457+BZ458</f>
        <v>0</v>
      </c>
      <c r="CA459" s="201">
        <f>+CA440+CA441+CA442+CA443+CA444+CA445+CA447+CA448+CA449+CA450+CA451+CA452+CA453+CA455+CA456+CA457+CA458</f>
        <v>0</v>
      </c>
      <c r="CB459" s="201">
        <f>+CB440+CB441+CB442+CB443+CB444+CB445+CB447+CB448+CB449+CB450+CB451+CB452+CB453+CB455+CB456+CB457+CB458</f>
        <v>0</v>
      </c>
      <c r="CD459" s="201">
        <f t="shared" ref="CD459:CI459" si="546">+CD440+CD441+CD442+CD443+CD444+CD445+CD447+CD448+CD449+CD450+CD451+CD452+CD453+CD455+CD456+CD457+CD458</f>
        <v>0</v>
      </c>
      <c r="CE459" s="201">
        <f t="shared" si="546"/>
        <v>0</v>
      </c>
      <c r="CF459" s="201">
        <f t="shared" si="546"/>
        <v>0</v>
      </c>
      <c r="CG459" s="201">
        <f t="shared" si="546"/>
        <v>0</v>
      </c>
      <c r="CH459" s="201">
        <f t="shared" si="546"/>
        <v>0</v>
      </c>
      <c r="CI459" s="201">
        <f t="shared" si="546"/>
        <v>0</v>
      </c>
      <c r="CK459" s="110">
        <f>+SUM(BV459:CB459)-SUM(CD459:CI459)</f>
        <v>178</v>
      </c>
    </row>
    <row r="460" spans="1:89" s="13" customFormat="1" x14ac:dyDescent="0.3">
      <c r="A460" s="12"/>
      <c r="Q460" s="14"/>
      <c r="S460" s="12"/>
      <c r="AI460" s="14" t="e">
        <f>#REF!-AI459</f>
        <v>#REF!</v>
      </c>
      <c r="AK460" s="15"/>
      <c r="AL460" s="16"/>
      <c r="AM460" s="16"/>
      <c r="AN460" s="16"/>
      <c r="AO460" s="16"/>
      <c r="AP460" s="16"/>
      <c r="AQ460" s="16"/>
      <c r="AR460" s="16"/>
      <c r="AS460" s="16"/>
      <c r="AT460" s="16"/>
      <c r="AU460" s="16"/>
      <c r="AV460" s="16"/>
      <c r="AW460" s="16"/>
      <c r="AX460" s="16"/>
      <c r="AY460" s="16"/>
      <c r="AZ460" s="16"/>
      <c r="BA460" s="17">
        <f>BB459-BA459</f>
        <v>-28</v>
      </c>
      <c r="BB460" s="14"/>
      <c r="BC460" s="15"/>
      <c r="BD460" s="16"/>
      <c r="BE460" s="16"/>
      <c r="BF460" s="16"/>
      <c r="BG460" s="16"/>
      <c r="BH460" s="16"/>
      <c r="BI460" s="16"/>
      <c r="BJ460" s="16"/>
      <c r="BK460" s="16"/>
      <c r="BL460" s="16"/>
      <c r="BM460" s="16"/>
      <c r="BN460" s="16"/>
      <c r="BO460" s="16"/>
      <c r="BP460" s="16"/>
      <c r="BQ460" s="16"/>
      <c r="BR460" s="16"/>
      <c r="BS460" s="17">
        <f>BT459-BS459</f>
        <v>-275</v>
      </c>
      <c r="BT460" s="14"/>
      <c r="BU460" s="15"/>
      <c r="BV460" s="16"/>
      <c r="BW460" s="16"/>
      <c r="BX460" s="16"/>
      <c r="BY460" s="16"/>
      <c r="BZ460" s="16"/>
      <c r="CA460" s="16"/>
      <c r="CB460" s="16"/>
      <c r="CC460" s="16"/>
      <c r="CD460" s="16"/>
      <c r="CE460" s="16"/>
      <c r="CF460" s="16"/>
      <c r="CG460" s="16"/>
      <c r="CH460" s="16"/>
      <c r="CI460" s="16"/>
      <c r="CJ460" s="16"/>
      <c r="CK460" s="17">
        <f>CL459-CK459</f>
        <v>-178</v>
      </c>
    </row>
    <row r="461" spans="1:89" s="203" customFormat="1" ht="15.6" x14ac:dyDescent="0.3">
      <c r="A461" s="202" t="str">
        <f>+A434</f>
        <v>finca 1</v>
      </c>
      <c r="S461" s="202" t="str">
        <f>+S434</f>
        <v>finca 2</v>
      </c>
      <c r="AK461" s="204" t="str">
        <f>+AK434</f>
        <v>bestias</v>
      </c>
      <c r="AL461" s="26"/>
      <c r="AM461" s="26"/>
      <c r="AN461" s="26"/>
      <c r="AO461" s="26"/>
      <c r="AP461" s="26"/>
      <c r="AQ461" s="26"/>
      <c r="AR461" s="26"/>
      <c r="AS461" s="26"/>
      <c r="AT461" s="26"/>
      <c r="AU461" s="26"/>
      <c r="AV461" s="26"/>
      <c r="AW461" s="26"/>
      <c r="AX461" s="26"/>
      <c r="AY461" s="26"/>
      <c r="AZ461" s="26"/>
      <c r="BA461" s="26"/>
      <c r="BC461" s="204" t="str">
        <f>+BC434</f>
        <v>finca 3</v>
      </c>
      <c r="BD461" s="26"/>
      <c r="BE461" s="26"/>
      <c r="BF461" s="26"/>
      <c r="BG461" s="26"/>
      <c r="BH461" s="26"/>
      <c r="BI461" s="26"/>
      <c r="BJ461" s="26"/>
      <c r="BK461" s="26"/>
      <c r="BL461" s="26"/>
      <c r="BM461" s="26"/>
      <c r="BN461" s="26"/>
      <c r="BO461" s="26"/>
      <c r="BP461" s="26"/>
      <c r="BQ461" s="26"/>
      <c r="BR461" s="26"/>
      <c r="BS461" s="26"/>
      <c r="BU461" s="204" t="str">
        <f>+BU434</f>
        <v>finca 4</v>
      </c>
      <c r="BV461" s="26"/>
      <c r="BW461" s="26"/>
      <c r="BX461" s="26"/>
      <c r="BY461" s="26"/>
      <c r="BZ461" s="26"/>
      <c r="CA461" s="26"/>
      <c r="CB461" s="26"/>
      <c r="CC461" s="26"/>
      <c r="CD461" s="26"/>
      <c r="CE461" s="26"/>
      <c r="CF461" s="26"/>
      <c r="CG461" s="26"/>
      <c r="CH461" s="26"/>
      <c r="CI461" s="26"/>
      <c r="CJ461" s="26"/>
      <c r="CK461" s="26"/>
    </row>
    <row r="462" spans="1:89" s="206" customFormat="1" ht="18" thickBot="1" x14ac:dyDescent="0.35">
      <c r="A462" s="18">
        <f>+A435+1</f>
        <v>43483</v>
      </c>
      <c r="B462" s="205"/>
      <c r="C462" s="205"/>
      <c r="D462" s="205"/>
      <c r="S462" s="207">
        <f>+S436+1</f>
        <v>43483</v>
      </c>
      <c r="T462" s="205"/>
      <c r="U462" s="205"/>
      <c r="V462" s="205"/>
      <c r="AK462" s="208">
        <f>+AK436+1</f>
        <v>43483</v>
      </c>
      <c r="AL462" s="209"/>
      <c r="AM462" s="209"/>
      <c r="AN462" s="209"/>
      <c r="AO462" s="210"/>
      <c r="AP462" s="210"/>
      <c r="AQ462" s="210"/>
      <c r="AR462" s="210"/>
      <c r="AS462" s="210"/>
      <c r="AT462" s="210"/>
      <c r="AU462" s="210"/>
      <c r="AV462" s="210"/>
      <c r="AW462" s="210"/>
      <c r="AX462" s="210"/>
      <c r="AY462" s="210"/>
      <c r="AZ462" s="210"/>
      <c r="BA462" s="210"/>
      <c r="BC462" s="208">
        <f>+BC436+1</f>
        <v>43483</v>
      </c>
      <c r="BD462" s="209"/>
      <c r="BE462" s="209"/>
      <c r="BF462" s="209"/>
      <c r="BG462" s="210"/>
      <c r="BH462" s="210"/>
      <c r="BI462" s="210"/>
      <c r="BJ462" s="210"/>
      <c r="BK462" s="210"/>
      <c r="BL462" s="210"/>
      <c r="BM462" s="210"/>
      <c r="BN462" s="210"/>
      <c r="BO462" s="210"/>
      <c r="BP462" s="210"/>
      <c r="BQ462" s="210"/>
      <c r="BR462" s="210"/>
      <c r="BS462" s="210"/>
      <c r="BU462" s="208">
        <f>+BU436+1</f>
        <v>43483</v>
      </c>
      <c r="BV462" s="209"/>
      <c r="BW462" s="209"/>
      <c r="BX462" s="209"/>
      <c r="BY462" s="210"/>
      <c r="BZ462" s="210"/>
      <c r="CA462" s="210"/>
      <c r="CB462" s="210"/>
      <c r="CC462" s="210"/>
      <c r="CD462" s="210"/>
      <c r="CE462" s="210"/>
      <c r="CF462" s="210"/>
      <c r="CG462" s="210"/>
      <c r="CH462" s="210"/>
      <c r="CI462" s="210"/>
      <c r="CJ462" s="210"/>
      <c r="CK462" s="210"/>
    </row>
    <row r="463" spans="1:89" ht="18" thickBot="1" x14ac:dyDescent="0.35">
      <c r="A463" s="27">
        <f>+A462</f>
        <v>43483</v>
      </c>
      <c r="D463" s="28" t="s">
        <v>5</v>
      </c>
      <c r="E463" s="29"/>
      <c r="F463" s="29"/>
      <c r="G463" s="29"/>
      <c r="H463" s="30"/>
      <c r="I463" s="21"/>
      <c r="J463" s="31" t="s">
        <v>6</v>
      </c>
      <c r="K463" s="32"/>
      <c r="L463" s="32"/>
      <c r="M463" s="32"/>
      <c r="N463" s="32"/>
      <c r="O463" s="33"/>
      <c r="S463" s="27">
        <f>+S462</f>
        <v>43483</v>
      </c>
      <c r="V463" s="34" t="s">
        <v>5</v>
      </c>
      <c r="W463" s="35"/>
      <c r="X463" s="35"/>
      <c r="Y463" s="35"/>
      <c r="Z463" s="36"/>
      <c r="AA463" s="23"/>
      <c r="AB463" s="37" t="s">
        <v>6</v>
      </c>
      <c r="AC463" s="38"/>
      <c r="AD463" s="38"/>
      <c r="AE463" s="38"/>
      <c r="AF463" s="38"/>
      <c r="AG463" s="39"/>
      <c r="AK463" s="40">
        <f>+AK462</f>
        <v>43483</v>
      </c>
      <c r="AN463" s="41" t="s">
        <v>5</v>
      </c>
      <c r="AO463" s="42"/>
      <c r="AP463" s="42"/>
      <c r="AQ463" s="42"/>
      <c r="AR463" s="43"/>
      <c r="AT463" s="44" t="s">
        <v>6</v>
      </c>
      <c r="AU463" s="45"/>
      <c r="AV463" s="45"/>
      <c r="AW463" s="45"/>
      <c r="AX463" s="45"/>
      <c r="AY463" s="46"/>
      <c r="BC463" s="40">
        <f>+BC462</f>
        <v>43483</v>
      </c>
      <c r="BF463" s="41" t="s">
        <v>5</v>
      </c>
      <c r="BG463" s="42"/>
      <c r="BH463" s="42"/>
      <c r="BI463" s="42"/>
      <c r="BJ463" s="43"/>
      <c r="BL463" s="44" t="s">
        <v>6</v>
      </c>
      <c r="BM463" s="45"/>
      <c r="BN463" s="45"/>
      <c r="BO463" s="45"/>
      <c r="BP463" s="45"/>
      <c r="BQ463" s="46"/>
      <c r="BU463" s="40">
        <f>+BU462</f>
        <v>43483</v>
      </c>
      <c r="BX463" s="41" t="s">
        <v>5</v>
      </c>
      <c r="BY463" s="42"/>
      <c r="BZ463" s="42"/>
      <c r="CA463" s="42"/>
      <c r="CB463" s="43"/>
      <c r="CD463" s="44" t="s">
        <v>6</v>
      </c>
      <c r="CE463" s="45"/>
      <c r="CF463" s="45"/>
      <c r="CG463" s="45"/>
      <c r="CH463" s="45"/>
      <c r="CI463" s="46"/>
    </row>
    <row r="464" spans="1:89" ht="12.75" customHeight="1" x14ac:dyDescent="0.3">
      <c r="A464" s="47" t="s">
        <v>7</v>
      </c>
      <c r="B464" s="48" t="s">
        <v>8</v>
      </c>
      <c r="D464" s="49" t="s">
        <v>9</v>
      </c>
      <c r="E464" s="50" t="s">
        <v>10</v>
      </c>
      <c r="F464" s="50" t="s">
        <v>11</v>
      </c>
      <c r="G464" s="50" t="s">
        <v>12</v>
      </c>
      <c r="H464" s="51" t="s">
        <v>13</v>
      </c>
      <c r="I464" s="21"/>
      <c r="J464" s="52" t="s">
        <v>14</v>
      </c>
      <c r="K464" s="53" t="s">
        <v>15</v>
      </c>
      <c r="L464" s="53" t="s">
        <v>16</v>
      </c>
      <c r="M464" s="53" t="s">
        <v>10</v>
      </c>
      <c r="N464" s="53" t="s">
        <v>12</v>
      </c>
      <c r="O464" s="54" t="s">
        <v>13</v>
      </c>
      <c r="Q464" s="55" t="s">
        <v>17</v>
      </c>
      <c r="S464" s="47" t="s">
        <v>7</v>
      </c>
      <c r="T464" s="48" t="s">
        <v>8</v>
      </c>
      <c r="V464" s="56" t="s">
        <v>9</v>
      </c>
      <c r="W464" s="57" t="s">
        <v>10</v>
      </c>
      <c r="X464" s="57" t="s">
        <v>11</v>
      </c>
      <c r="Y464" s="57" t="s">
        <v>12</v>
      </c>
      <c r="Z464" s="58" t="s">
        <v>13</v>
      </c>
      <c r="AA464" s="23"/>
      <c r="AB464" s="59" t="s">
        <v>14</v>
      </c>
      <c r="AC464" s="60" t="s">
        <v>15</v>
      </c>
      <c r="AD464" s="60" t="s">
        <v>16</v>
      </c>
      <c r="AE464" s="60" t="s">
        <v>10</v>
      </c>
      <c r="AF464" s="60" t="s">
        <v>12</v>
      </c>
      <c r="AG464" s="61" t="s">
        <v>13</v>
      </c>
      <c r="AI464" s="55" t="s">
        <v>17</v>
      </c>
      <c r="AK464" s="62" t="s">
        <v>7</v>
      </c>
      <c r="AL464" s="63" t="s">
        <v>8</v>
      </c>
      <c r="AN464" s="64" t="s">
        <v>9</v>
      </c>
      <c r="AO464" s="65" t="s">
        <v>10</v>
      </c>
      <c r="AP464" s="65" t="s">
        <v>11</v>
      </c>
      <c r="AQ464" s="65" t="s">
        <v>12</v>
      </c>
      <c r="AR464" s="66" t="s">
        <v>13</v>
      </c>
      <c r="AT464" s="67" t="s">
        <v>14</v>
      </c>
      <c r="AU464" s="68" t="s">
        <v>15</v>
      </c>
      <c r="AV464" s="68" t="s">
        <v>16</v>
      </c>
      <c r="AW464" s="68" t="s">
        <v>10</v>
      </c>
      <c r="AX464" s="68" t="s">
        <v>12</v>
      </c>
      <c r="AY464" s="69" t="s">
        <v>13</v>
      </c>
      <c r="BA464" s="70" t="s">
        <v>17</v>
      </c>
      <c r="BB464" s="71"/>
      <c r="BC464" s="47" t="s">
        <v>7</v>
      </c>
      <c r="BD464" s="48" t="s">
        <v>8</v>
      </c>
      <c r="BF464" s="64" t="s">
        <v>9</v>
      </c>
      <c r="BG464" s="65" t="s">
        <v>10</v>
      </c>
      <c r="BH464" s="65" t="s">
        <v>11</v>
      </c>
      <c r="BI464" s="65" t="s">
        <v>12</v>
      </c>
      <c r="BJ464" s="66" t="s">
        <v>13</v>
      </c>
      <c r="BL464" s="67" t="s">
        <v>14</v>
      </c>
      <c r="BM464" s="68" t="s">
        <v>15</v>
      </c>
      <c r="BN464" s="68" t="s">
        <v>16</v>
      </c>
      <c r="BO464" s="68" t="s">
        <v>10</v>
      </c>
      <c r="BP464" s="68" t="s">
        <v>12</v>
      </c>
      <c r="BQ464" s="69" t="s">
        <v>13</v>
      </c>
      <c r="BS464" s="70" t="s">
        <v>17</v>
      </c>
      <c r="BT464" s="71"/>
      <c r="BU464" s="47" t="s">
        <v>7</v>
      </c>
      <c r="BV464" s="48" t="s">
        <v>8</v>
      </c>
      <c r="BX464" s="64" t="s">
        <v>9</v>
      </c>
      <c r="BY464" s="65" t="s">
        <v>10</v>
      </c>
      <c r="BZ464" s="65" t="s">
        <v>11</v>
      </c>
      <c r="CA464" s="65" t="s">
        <v>12</v>
      </c>
      <c r="CB464" s="66" t="s">
        <v>13</v>
      </c>
      <c r="CD464" s="67" t="s">
        <v>14</v>
      </c>
      <c r="CE464" s="68" t="s">
        <v>15</v>
      </c>
      <c r="CF464" s="68" t="s">
        <v>16</v>
      </c>
      <c r="CG464" s="68" t="s">
        <v>10</v>
      </c>
      <c r="CH464" s="68" t="s">
        <v>12</v>
      </c>
      <c r="CI464" s="69" t="s">
        <v>13</v>
      </c>
      <c r="CK464" s="70" t="s">
        <v>17</v>
      </c>
    </row>
    <row r="465" spans="1:89" x14ac:dyDescent="0.3">
      <c r="A465" s="72"/>
      <c r="B465" s="73"/>
      <c r="D465" s="74"/>
      <c r="E465" s="75"/>
      <c r="F465" s="75"/>
      <c r="G465" s="75"/>
      <c r="H465" s="76"/>
      <c r="I465" s="21"/>
      <c r="J465" s="77"/>
      <c r="K465" s="78"/>
      <c r="L465" s="78"/>
      <c r="M465" s="78"/>
      <c r="N465" s="78"/>
      <c r="O465" s="79"/>
      <c r="Q465" s="55"/>
      <c r="S465" s="72"/>
      <c r="T465" s="73"/>
      <c r="V465" s="80"/>
      <c r="W465" s="81"/>
      <c r="X465" s="81"/>
      <c r="Y465" s="81"/>
      <c r="Z465" s="82"/>
      <c r="AA465" s="23"/>
      <c r="AB465" s="83"/>
      <c r="AC465" s="84"/>
      <c r="AD465" s="84"/>
      <c r="AE465" s="84"/>
      <c r="AF465" s="84"/>
      <c r="AG465" s="85"/>
      <c r="AI465" s="55"/>
      <c r="AK465" s="86"/>
      <c r="AL465" s="87"/>
      <c r="AN465" s="88"/>
      <c r="AO465" s="89"/>
      <c r="AP465" s="89"/>
      <c r="AQ465" s="89"/>
      <c r="AR465" s="90"/>
      <c r="AT465" s="91"/>
      <c r="AU465" s="89"/>
      <c r="AV465" s="89"/>
      <c r="AW465" s="89"/>
      <c r="AX465" s="89"/>
      <c r="AY465" s="92"/>
      <c r="BA465" s="70"/>
      <c r="BB465" s="71"/>
      <c r="BC465" s="72"/>
      <c r="BD465" s="73"/>
      <c r="BF465" s="88"/>
      <c r="BG465" s="89"/>
      <c r="BH465" s="89"/>
      <c r="BI465" s="89"/>
      <c r="BJ465" s="90"/>
      <c r="BL465" s="91"/>
      <c r="BM465" s="89"/>
      <c r="BN465" s="89"/>
      <c r="BO465" s="89"/>
      <c r="BP465" s="89"/>
      <c r="BQ465" s="92"/>
      <c r="BS465" s="70"/>
      <c r="BT465" s="71"/>
      <c r="BU465" s="72"/>
      <c r="BV465" s="73"/>
      <c r="BX465" s="88"/>
      <c r="BY465" s="89"/>
      <c r="BZ465" s="89"/>
      <c r="CA465" s="89"/>
      <c r="CB465" s="90"/>
      <c r="CD465" s="91"/>
      <c r="CE465" s="89"/>
      <c r="CF465" s="89"/>
      <c r="CG465" s="89"/>
      <c r="CH465" s="89"/>
      <c r="CI465" s="92"/>
      <c r="CK465" s="70"/>
    </row>
    <row r="466" spans="1:89" s="125" customFormat="1" x14ac:dyDescent="0.3">
      <c r="A466" s="93" t="s">
        <v>19</v>
      </c>
      <c r="B466" s="94"/>
      <c r="C466"/>
      <c r="D466" s="95"/>
      <c r="E466" s="96"/>
      <c r="F466" s="96"/>
      <c r="G466" s="96"/>
      <c r="H466" s="97"/>
      <c r="I466"/>
      <c r="J466" s="98"/>
      <c r="K466" s="99"/>
      <c r="L466" s="99"/>
      <c r="M466" s="99"/>
      <c r="N466" s="99"/>
      <c r="O466" s="100"/>
      <c r="P466"/>
      <c r="Q466" s="101"/>
      <c r="R466"/>
      <c r="S466" s="93" t="s">
        <v>19</v>
      </c>
      <c r="T466" s="94"/>
      <c r="U466"/>
      <c r="V466" s="95"/>
      <c r="W466" s="96"/>
      <c r="X466" s="96"/>
      <c r="Y466" s="96"/>
      <c r="Z466" s="97"/>
      <c r="AA466"/>
      <c r="AB466" s="98"/>
      <c r="AC466" s="99"/>
      <c r="AD466" s="99"/>
      <c r="AE466" s="99"/>
      <c r="AF466" s="99"/>
      <c r="AG466" s="100"/>
      <c r="AH466"/>
      <c r="AI466" s="101"/>
      <c r="AJ466"/>
      <c r="AK466" s="102" t="s">
        <v>20</v>
      </c>
      <c r="AL466" s="103"/>
      <c r="AM466" s="26"/>
      <c r="AN466" s="104"/>
      <c r="AO466" s="105"/>
      <c r="AP466" s="105"/>
      <c r="AQ466" s="105"/>
      <c r="AR466" s="106"/>
      <c r="AS466" s="107"/>
      <c r="AT466" s="108"/>
      <c r="AU466" s="105"/>
      <c r="AV466" s="105"/>
      <c r="AW466" s="105"/>
      <c r="AX466" s="105"/>
      <c r="AY466" s="109"/>
      <c r="AZ466" s="26"/>
      <c r="BA466" s="110"/>
      <c r="BB466" s="111"/>
      <c r="BC466" s="93" t="str">
        <f t="shared" ref="BC466:BC485" si="547">BC439</f>
        <v>GAN.CRIANZA</v>
      </c>
      <c r="BD466" s="94"/>
      <c r="BE466" s="112"/>
      <c r="BF466" s="113"/>
      <c r="BG466" s="114"/>
      <c r="BH466" s="114"/>
      <c r="BI466" s="114"/>
      <c r="BJ466" s="115"/>
      <c r="BK466" s="112"/>
      <c r="BL466" s="116"/>
      <c r="BM466" s="114"/>
      <c r="BN466" s="114"/>
      <c r="BO466" s="114"/>
      <c r="BP466" s="114"/>
      <c r="BQ466" s="117"/>
      <c r="BR466" s="26"/>
      <c r="BS466" s="118"/>
      <c r="BT466" s="111"/>
      <c r="BU466" s="93" t="str">
        <f t="shared" ref="BU466:BU485" si="548">BU439</f>
        <v>GAN.CRIANZA</v>
      </c>
      <c r="BV466" s="94"/>
      <c r="BW466" s="112"/>
      <c r="BX466" s="119"/>
      <c r="BY466" s="120"/>
      <c r="BZ466" s="120"/>
      <c r="CA466" s="120"/>
      <c r="CB466" s="121"/>
      <c r="CC466" s="112"/>
      <c r="CD466" s="122"/>
      <c r="CE466" s="120"/>
      <c r="CF466" s="120"/>
      <c r="CG466" s="120"/>
      <c r="CH466" s="120"/>
      <c r="CI466" s="123"/>
      <c r="CJ466" s="26"/>
      <c r="CK466" s="124"/>
    </row>
    <row r="467" spans="1:89" x14ac:dyDescent="0.3">
      <c r="A467" s="126" t="str">
        <f t="shared" ref="A467:A472" si="549">+A440</f>
        <v xml:space="preserve">BECERRAS </v>
      </c>
      <c r="B467" s="127">
        <f t="shared" ref="B467:B472" si="550">+Q440</f>
        <v>0</v>
      </c>
      <c r="D467" s="128"/>
      <c r="E467" s="129"/>
      <c r="F467" s="129"/>
      <c r="G467" s="129"/>
      <c r="H467" s="130"/>
      <c r="I467" s="131"/>
      <c r="J467" s="132"/>
      <c r="K467" s="129"/>
      <c r="L467" s="129"/>
      <c r="M467" s="129"/>
      <c r="N467" s="129"/>
      <c r="O467" s="133"/>
      <c r="Q467" s="134">
        <f t="shared" ref="Q467:Q472" si="551">SUM(B467+D467+E467+F467+G467+H467-J467-K467-L467-M467-N467-O467)</f>
        <v>0</v>
      </c>
      <c r="S467" s="126" t="str">
        <f t="shared" ref="S467:S472" si="552">+S440</f>
        <v xml:space="preserve">BECERRAS </v>
      </c>
      <c r="T467" s="135">
        <f t="shared" ref="T467:T472" si="553">+AI440</f>
        <v>70</v>
      </c>
      <c r="V467" s="136"/>
      <c r="W467" s="137"/>
      <c r="X467" s="137"/>
      <c r="Y467" s="137"/>
      <c r="Z467" s="138"/>
      <c r="AB467" s="139"/>
      <c r="AC467" s="137"/>
      <c r="AD467" s="137"/>
      <c r="AE467" s="137"/>
      <c r="AF467" s="137"/>
      <c r="AG467" s="140"/>
      <c r="AI467" s="134">
        <f t="shared" ref="AI467:AI472" si="554">SUM(T467+V467+W467+X467+Y467+Z467-AB467-AC467-AD467-AE467-AF467-AG467)</f>
        <v>70</v>
      </c>
      <c r="AK467" s="141" t="str">
        <f t="shared" ref="AK467:AK472" si="555">AK440</f>
        <v>POTRO HEMBRA</v>
      </c>
      <c r="AL467" s="142">
        <f t="shared" ref="AL467:AL472" si="556">+BA440</f>
        <v>4</v>
      </c>
      <c r="AN467" s="143"/>
      <c r="AO467" s="144"/>
      <c r="AP467" s="144"/>
      <c r="AQ467" s="144"/>
      <c r="AR467" s="145"/>
      <c r="AS467" s="146"/>
      <c r="AT467" s="147"/>
      <c r="AU467" s="144"/>
      <c r="AV467" s="144"/>
      <c r="AW467" s="144"/>
      <c r="AX467" s="144"/>
      <c r="AY467" s="148"/>
      <c r="BA467" s="110">
        <f t="shared" ref="BA467:BA472" si="557">SUM(AL467+AN467+AO467+AP467+AQ467+AR467-AT467-AU467-AV467-AW467-AX467-AY467)</f>
        <v>4</v>
      </c>
      <c r="BB467" s="149"/>
      <c r="BC467" s="126" t="str">
        <f t="shared" si="547"/>
        <v xml:space="preserve">BECERRAS </v>
      </c>
      <c r="BD467" s="127">
        <f t="shared" ref="BD467:BD472" si="558">+BS440</f>
        <v>0</v>
      </c>
      <c r="BF467" s="150"/>
      <c r="BG467" s="151"/>
      <c r="BH467" s="151"/>
      <c r="BI467" s="151"/>
      <c r="BJ467" s="152"/>
      <c r="BL467" s="153"/>
      <c r="BM467" s="151"/>
      <c r="BN467" s="151"/>
      <c r="BO467" s="151"/>
      <c r="BP467" s="151"/>
      <c r="BQ467" s="154"/>
      <c r="BS467" s="110">
        <f t="shared" ref="BS467:BS472" si="559">SUM(BD467+BF467+BG467+BH467+BI467+BJ467-BL467-BM467-BN467-BO467-BP467-BQ467)</f>
        <v>0</v>
      </c>
      <c r="BT467" s="149"/>
      <c r="BU467" s="126" t="str">
        <f t="shared" si="548"/>
        <v xml:space="preserve">BECERRAS </v>
      </c>
      <c r="BV467" s="127">
        <f t="shared" ref="BV467:BV472" si="560">+CK440</f>
        <v>0</v>
      </c>
      <c r="BX467" s="155"/>
      <c r="BY467" s="156"/>
      <c r="BZ467" s="156"/>
      <c r="CA467" s="156"/>
      <c r="CB467" s="157"/>
      <c r="CD467" s="158"/>
      <c r="CE467" s="156"/>
      <c r="CF467" s="156"/>
      <c r="CG467" s="156"/>
      <c r="CH467" s="156"/>
      <c r="CI467" s="159"/>
      <c r="CK467" s="110">
        <f t="shared" ref="CK467:CK472" si="561">SUM(BV467+BX467+BY467+BZ467+CA467+CB467-CD467-CE467-CF467-CG467-CH467-CI467)</f>
        <v>0</v>
      </c>
    </row>
    <row r="468" spans="1:89" x14ac:dyDescent="0.3">
      <c r="A468" s="126" t="str">
        <f t="shared" si="549"/>
        <v>BECERROS</v>
      </c>
      <c r="B468" s="127">
        <f t="shared" si="550"/>
        <v>0</v>
      </c>
      <c r="D468" s="128"/>
      <c r="E468" s="129"/>
      <c r="F468" s="129"/>
      <c r="G468" s="129"/>
      <c r="H468" s="130"/>
      <c r="I468" s="131"/>
      <c r="J468" s="132"/>
      <c r="K468" s="129"/>
      <c r="L468" s="129"/>
      <c r="M468" s="129"/>
      <c r="N468" s="129"/>
      <c r="O468" s="133"/>
      <c r="Q468" s="134">
        <f t="shared" si="551"/>
        <v>0</v>
      </c>
      <c r="S468" s="126" t="str">
        <f t="shared" si="552"/>
        <v>BECERROS</v>
      </c>
      <c r="T468" s="135">
        <f t="shared" si="553"/>
        <v>62</v>
      </c>
      <c r="V468" s="136"/>
      <c r="W468" s="137"/>
      <c r="X468" s="137"/>
      <c r="Y468" s="137"/>
      <c r="Z468" s="138"/>
      <c r="AB468" s="139"/>
      <c r="AC468" s="137"/>
      <c r="AD468" s="137"/>
      <c r="AE468" s="137"/>
      <c r="AF468" s="137"/>
      <c r="AG468" s="140"/>
      <c r="AI468" s="134">
        <f t="shared" si="554"/>
        <v>62</v>
      </c>
      <c r="AK468" s="141" t="str">
        <f t="shared" si="555"/>
        <v>POTRO MACHO</v>
      </c>
      <c r="AL468" s="142">
        <f t="shared" si="556"/>
        <v>6</v>
      </c>
      <c r="AN468" s="143"/>
      <c r="AO468" s="144"/>
      <c r="AP468" s="144"/>
      <c r="AQ468" s="144"/>
      <c r="AR468" s="145"/>
      <c r="AS468" s="146"/>
      <c r="AT468" s="147"/>
      <c r="AU468" s="144"/>
      <c r="AV468" s="144"/>
      <c r="AW468" s="144"/>
      <c r="AX468" s="144"/>
      <c r="AY468" s="148"/>
      <c r="BA468" s="110">
        <f t="shared" si="557"/>
        <v>6</v>
      </c>
      <c r="BB468" s="149"/>
      <c r="BC468" s="126" t="str">
        <f t="shared" si="547"/>
        <v>BECERROS</v>
      </c>
      <c r="BD468" s="127">
        <f t="shared" si="558"/>
        <v>0</v>
      </c>
      <c r="BF468" s="150"/>
      <c r="BG468" s="151"/>
      <c r="BH468" s="151"/>
      <c r="BI468" s="151"/>
      <c r="BJ468" s="152"/>
      <c r="BL468" s="153"/>
      <c r="BM468" s="151"/>
      <c r="BN468" s="151"/>
      <c r="BO468" s="151"/>
      <c r="BP468" s="151"/>
      <c r="BQ468" s="154"/>
      <c r="BS468" s="110">
        <f t="shared" si="559"/>
        <v>0</v>
      </c>
      <c r="BT468" s="149"/>
      <c r="BU468" s="126" t="str">
        <f t="shared" si="548"/>
        <v>BECERROS</v>
      </c>
      <c r="BV468" s="127">
        <f t="shared" si="560"/>
        <v>0</v>
      </c>
      <c r="BX468" s="155"/>
      <c r="BY468" s="156"/>
      <c r="BZ468" s="156"/>
      <c r="CA468" s="156"/>
      <c r="CB468" s="157"/>
      <c r="CD468" s="158"/>
      <c r="CE468" s="156"/>
      <c r="CF468" s="156"/>
      <c r="CG468" s="156"/>
      <c r="CH468" s="156"/>
      <c r="CI468" s="159"/>
      <c r="CK468" s="110">
        <f t="shared" si="561"/>
        <v>0</v>
      </c>
    </row>
    <row r="469" spans="1:89" x14ac:dyDescent="0.3">
      <c r="A469" s="126" t="str">
        <f t="shared" si="549"/>
        <v>MAUTAS</v>
      </c>
      <c r="B469" s="127">
        <f t="shared" si="550"/>
        <v>54</v>
      </c>
      <c r="D469" s="95"/>
      <c r="E469" s="129"/>
      <c r="F469" s="129"/>
      <c r="G469" s="129"/>
      <c r="H469" s="130"/>
      <c r="I469" s="131"/>
      <c r="J469" s="132"/>
      <c r="K469" s="129"/>
      <c r="L469" s="129"/>
      <c r="M469" s="129"/>
      <c r="N469" s="129"/>
      <c r="O469" s="133"/>
      <c r="Q469" s="134">
        <f t="shared" si="551"/>
        <v>54</v>
      </c>
      <c r="S469" s="126" t="str">
        <f t="shared" si="552"/>
        <v>MAUTAS</v>
      </c>
      <c r="T469" s="135">
        <f t="shared" si="553"/>
        <v>0</v>
      </c>
      <c r="V469" s="95"/>
      <c r="W469" s="137"/>
      <c r="X469" s="137"/>
      <c r="Y469" s="137"/>
      <c r="Z469" s="138"/>
      <c r="AB469" s="139"/>
      <c r="AC469" s="137"/>
      <c r="AD469" s="137"/>
      <c r="AE469" s="137"/>
      <c r="AF469" s="137"/>
      <c r="AG469" s="140"/>
      <c r="AI469" s="134">
        <f t="shared" si="554"/>
        <v>0</v>
      </c>
      <c r="AK469" s="141" t="str">
        <f t="shared" si="555"/>
        <v>CABALLO</v>
      </c>
      <c r="AL469" s="142">
        <f t="shared" si="556"/>
        <v>8</v>
      </c>
      <c r="AN469" s="95"/>
      <c r="AO469" s="144"/>
      <c r="AP469" s="144"/>
      <c r="AQ469" s="144"/>
      <c r="AR469" s="145"/>
      <c r="AS469" s="146"/>
      <c r="AT469" s="147"/>
      <c r="AU469" s="144"/>
      <c r="AV469" s="144"/>
      <c r="AW469" s="144"/>
      <c r="AX469" s="144"/>
      <c r="AY469" s="148"/>
      <c r="BA469" s="110">
        <f t="shared" si="557"/>
        <v>8</v>
      </c>
      <c r="BB469" s="149"/>
      <c r="BC469" s="126" t="str">
        <f t="shared" si="547"/>
        <v>MAUTAS</v>
      </c>
      <c r="BD469" s="127">
        <f t="shared" si="558"/>
        <v>0</v>
      </c>
      <c r="BF469" s="113"/>
      <c r="BG469" s="151"/>
      <c r="BH469" s="151"/>
      <c r="BI469" s="151"/>
      <c r="BJ469" s="152"/>
      <c r="BL469" s="153"/>
      <c r="BM469" s="151"/>
      <c r="BN469" s="151"/>
      <c r="BO469" s="151"/>
      <c r="BP469" s="151"/>
      <c r="BQ469" s="154"/>
      <c r="BS469" s="110">
        <f t="shared" si="559"/>
        <v>0</v>
      </c>
      <c r="BT469" s="149"/>
      <c r="BU469" s="126" t="str">
        <f t="shared" si="548"/>
        <v>MAUTAS</v>
      </c>
      <c r="BV469" s="127">
        <f t="shared" si="560"/>
        <v>0</v>
      </c>
      <c r="BX469" s="119"/>
      <c r="BY469" s="156"/>
      <c r="BZ469" s="156"/>
      <c r="CA469" s="156"/>
      <c r="CB469" s="157"/>
      <c r="CD469" s="158"/>
      <c r="CE469" s="156"/>
      <c r="CF469" s="156"/>
      <c r="CG469" s="156"/>
      <c r="CH469" s="156"/>
      <c r="CI469" s="159"/>
      <c r="CK469" s="110">
        <f t="shared" si="561"/>
        <v>0</v>
      </c>
    </row>
    <row r="470" spans="1:89" x14ac:dyDescent="0.3">
      <c r="A470" s="126" t="str">
        <f t="shared" si="549"/>
        <v>MAUTES</v>
      </c>
      <c r="B470" s="127">
        <f t="shared" si="550"/>
        <v>458</v>
      </c>
      <c r="D470" s="95"/>
      <c r="E470" s="129"/>
      <c r="F470" s="129"/>
      <c r="G470" s="129"/>
      <c r="H470" s="130"/>
      <c r="I470" s="131"/>
      <c r="J470" s="132"/>
      <c r="K470" s="129"/>
      <c r="L470" s="129"/>
      <c r="M470" s="129"/>
      <c r="N470" s="129"/>
      <c r="O470" s="133"/>
      <c r="Q470" s="134">
        <f t="shared" si="551"/>
        <v>458</v>
      </c>
      <c r="S470" s="126" t="str">
        <f t="shared" si="552"/>
        <v>MAUTES</v>
      </c>
      <c r="T470" s="135">
        <f t="shared" si="553"/>
        <v>0</v>
      </c>
      <c r="V470" s="95"/>
      <c r="W470" s="137"/>
      <c r="X470" s="137"/>
      <c r="Y470" s="137"/>
      <c r="Z470" s="138"/>
      <c r="AB470" s="139"/>
      <c r="AC470" s="137"/>
      <c r="AD470" s="137"/>
      <c r="AE470" s="137"/>
      <c r="AF470" s="137"/>
      <c r="AG470" s="140"/>
      <c r="AI470" s="134">
        <f t="shared" si="554"/>
        <v>0</v>
      </c>
      <c r="AK470" s="141" t="str">
        <f t="shared" si="555"/>
        <v>YEGUA</v>
      </c>
      <c r="AL470" s="142">
        <f t="shared" si="556"/>
        <v>7</v>
      </c>
      <c r="AN470" s="95"/>
      <c r="AO470" s="144"/>
      <c r="AP470" s="144"/>
      <c r="AQ470" s="144"/>
      <c r="AR470" s="145"/>
      <c r="AS470" s="146"/>
      <c r="AT470" s="147"/>
      <c r="AU470" s="144"/>
      <c r="AV470" s="144"/>
      <c r="AW470" s="144"/>
      <c r="AX470" s="144"/>
      <c r="AY470" s="148"/>
      <c r="BA470" s="110">
        <f t="shared" si="557"/>
        <v>7</v>
      </c>
      <c r="BB470" s="149"/>
      <c r="BC470" s="126" t="str">
        <f t="shared" si="547"/>
        <v>MAUTES</v>
      </c>
      <c r="BD470" s="127">
        <f t="shared" si="558"/>
        <v>0</v>
      </c>
      <c r="BF470" s="113"/>
      <c r="BG470" s="151"/>
      <c r="BH470" s="151"/>
      <c r="BI470" s="151"/>
      <c r="BJ470" s="152"/>
      <c r="BL470" s="153"/>
      <c r="BM470" s="151"/>
      <c r="BN470" s="151"/>
      <c r="BO470" s="151"/>
      <c r="BP470" s="151"/>
      <c r="BQ470" s="154"/>
      <c r="BS470" s="110">
        <f t="shared" si="559"/>
        <v>0</v>
      </c>
      <c r="BT470" s="149"/>
      <c r="BU470" s="126" t="str">
        <f t="shared" si="548"/>
        <v>MAUTES</v>
      </c>
      <c r="BV470" s="127">
        <f t="shared" si="560"/>
        <v>0</v>
      </c>
      <c r="BX470" s="119"/>
      <c r="BY470" s="156"/>
      <c r="BZ470" s="156"/>
      <c r="CA470" s="156"/>
      <c r="CB470" s="157"/>
      <c r="CD470" s="158"/>
      <c r="CE470" s="156"/>
      <c r="CF470" s="156"/>
      <c r="CG470" s="156"/>
      <c r="CH470" s="156"/>
      <c r="CI470" s="159"/>
      <c r="CK470" s="110">
        <f t="shared" si="561"/>
        <v>0</v>
      </c>
    </row>
    <row r="471" spans="1:89" x14ac:dyDescent="0.3">
      <c r="A471" s="126">
        <f t="shared" si="549"/>
        <v>0</v>
      </c>
      <c r="B471" s="127">
        <f t="shared" si="550"/>
        <v>0</v>
      </c>
      <c r="D471" s="95"/>
      <c r="E471" s="129"/>
      <c r="F471" s="129"/>
      <c r="G471" s="129"/>
      <c r="H471" s="130"/>
      <c r="I471" s="131"/>
      <c r="J471" s="132"/>
      <c r="K471" s="129"/>
      <c r="L471" s="129"/>
      <c r="M471" s="129"/>
      <c r="N471" s="129"/>
      <c r="O471" s="133"/>
      <c r="Q471" s="134">
        <f t="shared" si="551"/>
        <v>0</v>
      </c>
      <c r="S471" s="126">
        <f t="shared" si="552"/>
        <v>0</v>
      </c>
      <c r="T471" s="135">
        <f t="shared" si="553"/>
        <v>0</v>
      </c>
      <c r="V471" s="95"/>
      <c r="W471" s="137"/>
      <c r="X471" s="137"/>
      <c r="Y471" s="137"/>
      <c r="Z471" s="138"/>
      <c r="AB471" s="139"/>
      <c r="AC471" s="137"/>
      <c r="AD471" s="137"/>
      <c r="AE471" s="137"/>
      <c r="AF471" s="137"/>
      <c r="AG471" s="140"/>
      <c r="AI471" s="134">
        <f t="shared" si="554"/>
        <v>0</v>
      </c>
      <c r="AK471" s="141">
        <f t="shared" si="555"/>
        <v>0</v>
      </c>
      <c r="AL471" s="142">
        <f t="shared" si="556"/>
        <v>0</v>
      </c>
      <c r="AN471" s="95"/>
      <c r="AO471" s="144"/>
      <c r="AP471" s="144"/>
      <c r="AQ471" s="144"/>
      <c r="AR471" s="145"/>
      <c r="AS471" s="146"/>
      <c r="AT471" s="147"/>
      <c r="AU471" s="144"/>
      <c r="AV471" s="144"/>
      <c r="AW471" s="144"/>
      <c r="AX471" s="144"/>
      <c r="AY471" s="148"/>
      <c r="BA471" s="110">
        <f t="shared" si="557"/>
        <v>0</v>
      </c>
      <c r="BB471" s="149"/>
      <c r="BC471" s="126">
        <f t="shared" si="547"/>
        <v>0</v>
      </c>
      <c r="BD471" s="127">
        <f t="shared" si="558"/>
        <v>0</v>
      </c>
      <c r="BF471" s="113"/>
      <c r="BG471" s="151"/>
      <c r="BH471" s="151"/>
      <c r="BI471" s="151"/>
      <c r="BJ471" s="152"/>
      <c r="BL471" s="153"/>
      <c r="BM471" s="151"/>
      <c r="BN471" s="151"/>
      <c r="BO471" s="151"/>
      <c r="BP471" s="151"/>
      <c r="BQ471" s="154"/>
      <c r="BS471" s="110">
        <f t="shared" si="559"/>
        <v>0</v>
      </c>
      <c r="BT471" s="149"/>
      <c r="BU471" s="126">
        <f t="shared" si="548"/>
        <v>0</v>
      </c>
      <c r="BV471" s="127">
        <f t="shared" si="560"/>
        <v>0</v>
      </c>
      <c r="BX471" s="119"/>
      <c r="BY471" s="156"/>
      <c r="BZ471" s="156"/>
      <c r="CA471" s="156"/>
      <c r="CB471" s="157"/>
      <c r="CD471" s="158"/>
      <c r="CE471" s="156"/>
      <c r="CF471" s="156"/>
      <c r="CG471" s="156"/>
      <c r="CH471" s="156"/>
      <c r="CI471" s="159"/>
      <c r="CK471" s="110">
        <f t="shared" si="561"/>
        <v>0</v>
      </c>
    </row>
    <row r="472" spans="1:89" x14ac:dyDescent="0.3">
      <c r="A472" s="126">
        <f t="shared" si="549"/>
        <v>0</v>
      </c>
      <c r="B472" s="127">
        <f t="shared" si="550"/>
        <v>0</v>
      </c>
      <c r="D472" s="95"/>
      <c r="E472" s="129"/>
      <c r="F472" s="129"/>
      <c r="G472" s="129"/>
      <c r="H472" s="130"/>
      <c r="I472" s="131"/>
      <c r="J472" s="132"/>
      <c r="K472" s="129"/>
      <c r="L472" s="129"/>
      <c r="M472" s="129"/>
      <c r="N472" s="129"/>
      <c r="O472" s="133"/>
      <c r="Q472" s="134">
        <f t="shared" si="551"/>
        <v>0</v>
      </c>
      <c r="S472" s="126">
        <f t="shared" si="552"/>
        <v>0</v>
      </c>
      <c r="T472" s="135">
        <f t="shared" si="553"/>
        <v>0</v>
      </c>
      <c r="V472" s="95"/>
      <c r="W472" s="137"/>
      <c r="X472" s="137"/>
      <c r="Y472" s="137"/>
      <c r="Z472" s="138"/>
      <c r="AB472" s="139"/>
      <c r="AC472" s="137"/>
      <c r="AD472" s="137"/>
      <c r="AE472" s="137"/>
      <c r="AF472" s="137"/>
      <c r="AG472" s="140"/>
      <c r="AI472" s="134">
        <f t="shared" si="554"/>
        <v>0</v>
      </c>
      <c r="AK472" s="141">
        <f t="shared" si="555"/>
        <v>0</v>
      </c>
      <c r="AL472" s="142">
        <f t="shared" si="556"/>
        <v>0</v>
      </c>
      <c r="AN472" s="95"/>
      <c r="AO472" s="144"/>
      <c r="AP472" s="144"/>
      <c r="AQ472" s="144"/>
      <c r="AR472" s="145"/>
      <c r="AS472" s="146"/>
      <c r="AT472" s="147"/>
      <c r="AU472" s="144"/>
      <c r="AV472" s="144"/>
      <c r="AW472" s="144"/>
      <c r="AX472" s="144"/>
      <c r="AY472" s="148"/>
      <c r="BA472" s="110">
        <f t="shared" si="557"/>
        <v>0</v>
      </c>
      <c r="BB472" s="149"/>
      <c r="BC472" s="126">
        <f t="shared" si="547"/>
        <v>0</v>
      </c>
      <c r="BD472" s="127">
        <f t="shared" si="558"/>
        <v>0</v>
      </c>
      <c r="BF472" s="113"/>
      <c r="BG472" s="151"/>
      <c r="BH472" s="151"/>
      <c r="BI472" s="151"/>
      <c r="BJ472" s="152"/>
      <c r="BL472" s="153"/>
      <c r="BM472" s="151"/>
      <c r="BN472" s="151"/>
      <c r="BO472" s="151"/>
      <c r="BP472" s="151"/>
      <c r="BQ472" s="154"/>
      <c r="BS472" s="110">
        <f t="shared" si="559"/>
        <v>0</v>
      </c>
      <c r="BT472" s="149"/>
      <c r="BU472" s="126">
        <f t="shared" si="548"/>
        <v>0</v>
      </c>
      <c r="BV472" s="127">
        <f t="shared" si="560"/>
        <v>0</v>
      </c>
      <c r="BX472" s="119"/>
      <c r="BY472" s="156"/>
      <c r="BZ472" s="156"/>
      <c r="CA472" s="156"/>
      <c r="CB472" s="157"/>
      <c r="CD472" s="158"/>
      <c r="CE472" s="156"/>
      <c r="CF472" s="156"/>
      <c r="CG472" s="156"/>
      <c r="CH472" s="156"/>
      <c r="CI472" s="159"/>
      <c r="CK472" s="110">
        <f t="shared" si="561"/>
        <v>0</v>
      </c>
    </row>
    <row r="473" spans="1:89" s="125" customFormat="1" x14ac:dyDescent="0.3">
      <c r="A473" s="93" t="s">
        <v>29</v>
      </c>
      <c r="B473" s="127"/>
      <c r="C473"/>
      <c r="D473" s="95"/>
      <c r="E473" s="160"/>
      <c r="F473" s="160"/>
      <c r="G473" s="160"/>
      <c r="H473" s="161"/>
      <c r="I473" s="131"/>
      <c r="J473" s="162"/>
      <c r="K473" s="163"/>
      <c r="L473" s="163"/>
      <c r="M473" s="163"/>
      <c r="N473" s="163"/>
      <c r="O473" s="164"/>
      <c r="P473"/>
      <c r="Q473" s="134"/>
      <c r="R473"/>
      <c r="S473" s="93" t="s">
        <v>29</v>
      </c>
      <c r="T473" s="135"/>
      <c r="U473"/>
      <c r="V473" s="95"/>
      <c r="W473" s="165"/>
      <c r="X473" s="165"/>
      <c r="Y473" s="165"/>
      <c r="Z473" s="166"/>
      <c r="AA473"/>
      <c r="AB473" s="167"/>
      <c r="AC473" s="168"/>
      <c r="AD473" s="168"/>
      <c r="AE473" s="168"/>
      <c r="AF473" s="168"/>
      <c r="AG473" s="169"/>
      <c r="AH473"/>
      <c r="AI473" s="101"/>
      <c r="AJ473"/>
      <c r="AK473" s="102" t="s">
        <v>30</v>
      </c>
      <c r="AL473" s="142"/>
      <c r="AM473" s="26"/>
      <c r="AN473" s="95"/>
      <c r="AO473" s="170"/>
      <c r="AP473" s="170"/>
      <c r="AQ473" s="170"/>
      <c r="AR473" s="171"/>
      <c r="AS473" s="107"/>
      <c r="AT473" s="172"/>
      <c r="AU473" s="170"/>
      <c r="AV473" s="170"/>
      <c r="AW473" s="170"/>
      <c r="AX473" s="170"/>
      <c r="AY473" s="173"/>
      <c r="AZ473" s="107"/>
      <c r="BA473" s="174"/>
      <c r="BB473" s="111"/>
      <c r="BC473" s="93" t="str">
        <f t="shared" si="547"/>
        <v>GAN. PRODUCCION</v>
      </c>
      <c r="BD473" s="127"/>
      <c r="BE473" s="26"/>
      <c r="BF473" s="113"/>
      <c r="BG473" s="114"/>
      <c r="BH473" s="114"/>
      <c r="BI473" s="114"/>
      <c r="BJ473" s="115"/>
      <c r="BK473" s="112"/>
      <c r="BL473" s="116"/>
      <c r="BM473" s="114"/>
      <c r="BN473" s="114"/>
      <c r="BO473" s="114"/>
      <c r="BP473" s="114"/>
      <c r="BQ473" s="117"/>
      <c r="BR473" s="26"/>
      <c r="BS473" s="118"/>
      <c r="BT473" s="111"/>
      <c r="BU473" s="93" t="str">
        <f t="shared" si="548"/>
        <v>GAN. PRODUCCION</v>
      </c>
      <c r="BV473" s="127"/>
      <c r="BW473" s="26"/>
      <c r="BX473" s="119"/>
      <c r="BY473" s="120"/>
      <c r="BZ473" s="120"/>
      <c r="CA473" s="120"/>
      <c r="CB473" s="121"/>
      <c r="CC473" s="112"/>
      <c r="CD473" s="122"/>
      <c r="CE473" s="120"/>
      <c r="CF473" s="120"/>
      <c r="CG473" s="120"/>
      <c r="CH473" s="120"/>
      <c r="CI473" s="123"/>
      <c r="CJ473" s="26"/>
      <c r="CK473" s="124"/>
    </row>
    <row r="474" spans="1:89" x14ac:dyDescent="0.3">
      <c r="A474" s="126" t="str">
        <f t="shared" ref="A474:A480" si="562">+A447</f>
        <v>VACAS EN PRODUCCION</v>
      </c>
      <c r="B474" s="127">
        <f t="shared" ref="B474:B480" si="563">+Q447</f>
        <v>0</v>
      </c>
      <c r="D474" s="95"/>
      <c r="E474" s="129"/>
      <c r="F474" s="129"/>
      <c r="G474" s="129"/>
      <c r="H474" s="130"/>
      <c r="I474" s="131"/>
      <c r="J474" s="132"/>
      <c r="K474" s="129"/>
      <c r="L474" s="129"/>
      <c r="M474" s="129"/>
      <c r="N474" s="129"/>
      <c r="O474" s="133"/>
      <c r="Q474" s="134">
        <f t="shared" ref="Q474:Q480" si="564">SUM(B474+D474+E474+F474+G474+H474-J474-K474-L474-M474-N474-O474)</f>
        <v>0</v>
      </c>
      <c r="S474" s="126" t="str">
        <f t="shared" ref="S474:S480" si="565">+S447</f>
        <v>VACAS EN PRODUCCION</v>
      </c>
      <c r="T474" s="135">
        <f t="shared" ref="T474:T480" si="566">+AI447</f>
        <v>160</v>
      </c>
      <c r="V474" s="95"/>
      <c r="W474" s="137"/>
      <c r="X474" s="137"/>
      <c r="Y474" s="137"/>
      <c r="Z474" s="138"/>
      <c r="AB474" s="139"/>
      <c r="AC474" s="137"/>
      <c r="AD474" s="137"/>
      <c r="AE474" s="137"/>
      <c r="AF474" s="137"/>
      <c r="AG474" s="140"/>
      <c r="AI474" s="134">
        <f t="shared" ref="AI474:AI480" si="567">SUM(T474+V474+W474+X474+Y474+Z474-AB474-AC474-AD474-AE474-AF474-AG474)</f>
        <v>160</v>
      </c>
      <c r="AK474" s="141" t="str">
        <f t="shared" ref="AK474:AK480" si="568">AK447</f>
        <v>POTRO HEMBRA</v>
      </c>
      <c r="AL474" s="142">
        <f t="shared" ref="AL474:AL480" si="569">+BA447</f>
        <v>1</v>
      </c>
      <c r="AN474" s="95"/>
      <c r="AO474" s="144"/>
      <c r="AP474" s="144"/>
      <c r="AQ474" s="144"/>
      <c r="AR474" s="145"/>
      <c r="AS474" s="146"/>
      <c r="AT474" s="147"/>
      <c r="AU474" s="144"/>
      <c r="AV474" s="144"/>
      <c r="AW474" s="144"/>
      <c r="AX474" s="144"/>
      <c r="AY474" s="148"/>
      <c r="BA474" s="110">
        <f t="shared" ref="BA474:BA480" si="570">SUM(AL474+AN474+AO474+AP474+AQ474+AR474-AT474-AU474-AV474-AW474-AX474-AY474)</f>
        <v>1</v>
      </c>
      <c r="BB474" s="149"/>
      <c r="BC474" s="126" t="str">
        <f t="shared" si="547"/>
        <v>VACAS EN PRODUCCION</v>
      </c>
      <c r="BD474" s="127">
        <f t="shared" ref="BD474:BD480" si="571">+BS447</f>
        <v>0</v>
      </c>
      <c r="BF474" s="113"/>
      <c r="BG474" s="151"/>
      <c r="BH474" s="151"/>
      <c r="BI474" s="151"/>
      <c r="BJ474" s="152"/>
      <c r="BL474" s="153"/>
      <c r="BM474" s="151"/>
      <c r="BN474" s="151"/>
      <c r="BO474" s="151"/>
      <c r="BP474" s="151"/>
      <c r="BQ474" s="154"/>
      <c r="BS474" s="110">
        <f t="shared" ref="BS474:BS480" si="572">SUM(BD474+BF474+BG474+BH474+BI474+BJ474-BL474-BM474-BN474-BO474-BP474-BQ474)</f>
        <v>0</v>
      </c>
      <c r="BT474" s="149"/>
      <c r="BU474" s="126" t="str">
        <f t="shared" si="548"/>
        <v>VACAS EN PRODUCCION</v>
      </c>
      <c r="BV474" s="127">
        <f>+CK447</f>
        <v>0</v>
      </c>
      <c r="BX474" s="119"/>
      <c r="BY474" s="156"/>
      <c r="BZ474" s="156"/>
      <c r="CA474" s="156"/>
      <c r="CB474" s="157"/>
      <c r="CD474" s="158"/>
      <c r="CE474" s="156"/>
      <c r="CF474" s="156"/>
      <c r="CG474" s="156"/>
      <c r="CH474" s="156"/>
      <c r="CI474" s="159"/>
      <c r="CK474" s="110">
        <f t="shared" ref="CK474:CK480" si="573">SUM(BV474+BX474+BY474+BZ474+CA474+CB474-CD474-CE474-CF474-CG474-CH474-CI474)</f>
        <v>0</v>
      </c>
    </row>
    <row r="475" spans="1:89" x14ac:dyDescent="0.3">
      <c r="A475" s="126" t="str">
        <f t="shared" si="562"/>
        <v>VACAS PREÑADAS</v>
      </c>
      <c r="B475" s="127">
        <f t="shared" si="563"/>
        <v>0</v>
      </c>
      <c r="D475" s="95"/>
      <c r="E475" s="129"/>
      <c r="F475" s="129"/>
      <c r="G475" s="129"/>
      <c r="H475" s="130"/>
      <c r="I475" s="131"/>
      <c r="J475" s="132"/>
      <c r="K475" s="129"/>
      <c r="L475" s="129"/>
      <c r="M475" s="129"/>
      <c r="N475" s="129"/>
      <c r="O475" s="133"/>
      <c r="Q475" s="134">
        <f t="shared" si="564"/>
        <v>0</v>
      </c>
      <c r="S475" s="126" t="str">
        <f t="shared" si="565"/>
        <v>VACAS PREÑADAS</v>
      </c>
      <c r="T475" s="135">
        <f t="shared" si="566"/>
        <v>11</v>
      </c>
      <c r="V475" s="95"/>
      <c r="W475" s="137"/>
      <c r="X475" s="137"/>
      <c r="Y475" s="137"/>
      <c r="Z475" s="138"/>
      <c r="AB475" s="139"/>
      <c r="AC475" s="137"/>
      <c r="AD475" s="137"/>
      <c r="AE475" s="137"/>
      <c r="AF475" s="137"/>
      <c r="AG475" s="140"/>
      <c r="AI475" s="134">
        <f t="shared" si="567"/>
        <v>11</v>
      </c>
      <c r="AK475" s="141" t="str">
        <f t="shared" si="568"/>
        <v>POTRO MACHO</v>
      </c>
      <c r="AL475" s="142">
        <f t="shared" si="569"/>
        <v>0</v>
      </c>
      <c r="AN475" s="95"/>
      <c r="AO475" s="144"/>
      <c r="AP475" s="144"/>
      <c r="AQ475" s="144"/>
      <c r="AR475" s="145"/>
      <c r="AS475" s="146"/>
      <c r="AT475" s="147"/>
      <c r="AU475" s="144"/>
      <c r="AV475" s="144"/>
      <c r="AW475" s="144"/>
      <c r="AX475" s="144"/>
      <c r="AY475" s="148"/>
      <c r="BA475" s="110">
        <f t="shared" si="570"/>
        <v>0</v>
      </c>
      <c r="BB475" s="149"/>
      <c r="BC475" s="126" t="str">
        <f t="shared" si="547"/>
        <v>VACAS PREÑADAS</v>
      </c>
      <c r="BD475" s="127">
        <f t="shared" si="571"/>
        <v>0</v>
      </c>
      <c r="BF475" s="113"/>
      <c r="BG475" s="151"/>
      <c r="BH475" s="151"/>
      <c r="BI475" s="151"/>
      <c r="BJ475" s="152"/>
      <c r="BL475" s="153"/>
      <c r="BM475" s="151"/>
      <c r="BN475" s="151"/>
      <c r="BO475" s="151"/>
      <c r="BP475" s="151"/>
      <c r="BQ475" s="154"/>
      <c r="BS475" s="110">
        <f t="shared" si="572"/>
        <v>0</v>
      </c>
      <c r="BT475" s="149"/>
      <c r="BU475" s="126" t="str">
        <f t="shared" si="548"/>
        <v>VACAS PREÑADAS</v>
      </c>
      <c r="BV475" s="127">
        <f t="shared" ref="BV475:BV480" si="574">+CK448</f>
        <v>0</v>
      </c>
      <c r="BX475" s="119"/>
      <c r="BY475" s="156"/>
      <c r="BZ475" s="156"/>
      <c r="CA475" s="156"/>
      <c r="CB475" s="157"/>
      <c r="CD475" s="158"/>
      <c r="CE475" s="156"/>
      <c r="CF475" s="156"/>
      <c r="CG475" s="156"/>
      <c r="CH475" s="156"/>
      <c r="CI475" s="159"/>
      <c r="CK475" s="110">
        <f t="shared" si="573"/>
        <v>0</v>
      </c>
    </row>
    <row r="476" spans="1:89" x14ac:dyDescent="0.3">
      <c r="A476" s="126" t="str">
        <f t="shared" si="562"/>
        <v>VACAS VACIAS</v>
      </c>
      <c r="B476" s="127">
        <f t="shared" si="563"/>
        <v>2</v>
      </c>
      <c r="D476" s="95"/>
      <c r="E476" s="129"/>
      <c r="F476" s="129"/>
      <c r="G476" s="129"/>
      <c r="H476" s="130"/>
      <c r="I476" s="131"/>
      <c r="J476" s="132"/>
      <c r="K476" s="129"/>
      <c r="L476" s="129"/>
      <c r="M476" s="129"/>
      <c r="N476" s="129"/>
      <c r="O476" s="133"/>
      <c r="Q476" s="134">
        <f t="shared" si="564"/>
        <v>2</v>
      </c>
      <c r="S476" s="126" t="str">
        <f t="shared" si="565"/>
        <v>VACAS VACIAS</v>
      </c>
      <c r="T476" s="135">
        <f t="shared" si="566"/>
        <v>0</v>
      </c>
      <c r="V476" s="95"/>
      <c r="W476" s="137"/>
      <c r="X476" s="137"/>
      <c r="Y476" s="137"/>
      <c r="Z476" s="138"/>
      <c r="AB476" s="139"/>
      <c r="AC476" s="137"/>
      <c r="AD476" s="137"/>
      <c r="AE476" s="137"/>
      <c r="AF476" s="137"/>
      <c r="AG476" s="140"/>
      <c r="AI476" s="134">
        <f t="shared" si="567"/>
        <v>0</v>
      </c>
      <c r="AK476" s="141" t="str">
        <f t="shared" si="568"/>
        <v>CABALLO</v>
      </c>
      <c r="AL476" s="142">
        <f t="shared" si="569"/>
        <v>1</v>
      </c>
      <c r="AN476" s="95"/>
      <c r="AO476" s="144"/>
      <c r="AP476" s="144"/>
      <c r="AQ476" s="144"/>
      <c r="AR476" s="145"/>
      <c r="AS476" s="146"/>
      <c r="AT476" s="147"/>
      <c r="AU476" s="144"/>
      <c r="AV476" s="144"/>
      <c r="AW476" s="144"/>
      <c r="AX476" s="144"/>
      <c r="AY476" s="148"/>
      <c r="BA476" s="110">
        <f t="shared" si="570"/>
        <v>1</v>
      </c>
      <c r="BB476" s="149"/>
      <c r="BC476" s="126" t="str">
        <f t="shared" si="547"/>
        <v>VACAS VACIAS</v>
      </c>
      <c r="BD476" s="127">
        <f t="shared" si="571"/>
        <v>0</v>
      </c>
      <c r="BF476" s="113"/>
      <c r="BG476" s="151"/>
      <c r="BH476" s="151"/>
      <c r="BI476" s="151"/>
      <c r="BJ476" s="152"/>
      <c r="BL476" s="153"/>
      <c r="BM476" s="151"/>
      <c r="BN476" s="151"/>
      <c r="BO476" s="151"/>
      <c r="BP476" s="151"/>
      <c r="BQ476" s="154"/>
      <c r="BS476" s="110">
        <f t="shared" si="572"/>
        <v>0</v>
      </c>
      <c r="BT476" s="149"/>
      <c r="BU476" s="126" t="str">
        <f t="shared" si="548"/>
        <v>VACAS VACIAS</v>
      </c>
      <c r="BV476" s="127">
        <f t="shared" si="574"/>
        <v>0</v>
      </c>
      <c r="BX476" s="119"/>
      <c r="BY476" s="156"/>
      <c r="BZ476" s="156"/>
      <c r="CA476" s="156"/>
      <c r="CB476" s="157"/>
      <c r="CD476" s="158"/>
      <c r="CE476" s="156"/>
      <c r="CF476" s="156"/>
      <c r="CG476" s="156"/>
      <c r="CH476" s="156"/>
      <c r="CI476" s="159"/>
      <c r="CK476" s="110">
        <f t="shared" si="573"/>
        <v>0</v>
      </c>
    </row>
    <row r="477" spans="1:89" x14ac:dyDescent="0.3">
      <c r="A477" s="126" t="str">
        <f t="shared" si="562"/>
        <v>NOVILLAS VACIAS</v>
      </c>
      <c r="B477" s="127">
        <f t="shared" si="563"/>
        <v>1</v>
      </c>
      <c r="D477" s="95"/>
      <c r="E477" s="129"/>
      <c r="F477" s="129"/>
      <c r="G477" s="129"/>
      <c r="H477" s="130"/>
      <c r="I477" s="131"/>
      <c r="J477" s="132"/>
      <c r="K477" s="129"/>
      <c r="L477" s="129"/>
      <c r="M477" s="129"/>
      <c r="N477" s="129"/>
      <c r="O477" s="133"/>
      <c r="Q477" s="134">
        <f t="shared" si="564"/>
        <v>1</v>
      </c>
      <c r="S477" s="126" t="str">
        <f t="shared" si="565"/>
        <v>NOVILLAS VACIAS</v>
      </c>
      <c r="T477" s="135">
        <f t="shared" si="566"/>
        <v>0</v>
      </c>
      <c r="V477" s="95"/>
      <c r="W477" s="137"/>
      <c r="X477" s="137"/>
      <c r="Y477" s="137"/>
      <c r="Z477" s="138"/>
      <c r="AB477" s="139"/>
      <c r="AC477" s="137"/>
      <c r="AD477" s="137"/>
      <c r="AE477" s="137"/>
      <c r="AF477" s="137"/>
      <c r="AG477" s="140"/>
      <c r="AI477" s="134">
        <f t="shared" si="567"/>
        <v>0</v>
      </c>
      <c r="AK477" s="141" t="str">
        <f t="shared" si="568"/>
        <v>YEGUA</v>
      </c>
      <c r="AL477" s="142">
        <f t="shared" si="569"/>
        <v>1</v>
      </c>
      <c r="AN477" s="95"/>
      <c r="AO477" s="144"/>
      <c r="AP477" s="144"/>
      <c r="AQ477" s="144"/>
      <c r="AR477" s="145"/>
      <c r="AS477" s="146"/>
      <c r="AT477" s="147"/>
      <c r="AU477" s="144"/>
      <c r="AV477" s="144"/>
      <c r="AW477" s="144"/>
      <c r="AX477" s="144"/>
      <c r="AY477" s="148"/>
      <c r="BA477" s="110">
        <f t="shared" si="570"/>
        <v>1</v>
      </c>
      <c r="BB477" s="149"/>
      <c r="BC477" s="126" t="str">
        <f t="shared" si="547"/>
        <v>NOVILLAS VACIAS</v>
      </c>
      <c r="BD477" s="127">
        <f t="shared" si="571"/>
        <v>0</v>
      </c>
      <c r="BF477" s="113"/>
      <c r="BG477" s="151"/>
      <c r="BH477" s="151"/>
      <c r="BI477" s="151"/>
      <c r="BJ477" s="152"/>
      <c r="BL477" s="153"/>
      <c r="BM477" s="151"/>
      <c r="BN477" s="151"/>
      <c r="BO477" s="151"/>
      <c r="BP477" s="151"/>
      <c r="BQ477" s="154"/>
      <c r="BS477" s="110">
        <f t="shared" si="572"/>
        <v>0</v>
      </c>
      <c r="BT477" s="149"/>
      <c r="BU477" s="126" t="str">
        <f t="shared" si="548"/>
        <v>NOVILLAS VACIAS</v>
      </c>
      <c r="BV477" s="127">
        <f t="shared" si="574"/>
        <v>0</v>
      </c>
      <c r="BX477" s="119"/>
      <c r="BY477" s="156"/>
      <c r="BZ477" s="156"/>
      <c r="CA477" s="156"/>
      <c r="CB477" s="157"/>
      <c r="CD477" s="158"/>
      <c r="CE477" s="156"/>
      <c r="CF477" s="156"/>
      <c r="CG477" s="156"/>
      <c r="CH477" s="156"/>
      <c r="CI477" s="159"/>
      <c r="CK477" s="110">
        <f t="shared" si="573"/>
        <v>0</v>
      </c>
    </row>
    <row r="478" spans="1:89" x14ac:dyDescent="0.3">
      <c r="A478" s="126" t="str">
        <f t="shared" si="562"/>
        <v xml:space="preserve">NOVILLAS PREÑADAS </v>
      </c>
      <c r="B478" s="127">
        <f t="shared" si="563"/>
        <v>0</v>
      </c>
      <c r="D478" s="95"/>
      <c r="E478" s="129"/>
      <c r="F478" s="129"/>
      <c r="G478" s="129"/>
      <c r="H478" s="130"/>
      <c r="I478" s="131"/>
      <c r="J478" s="132"/>
      <c r="K478" s="129"/>
      <c r="L478" s="129"/>
      <c r="M478" s="129"/>
      <c r="N478" s="129"/>
      <c r="O478" s="133"/>
      <c r="Q478" s="134">
        <f t="shared" si="564"/>
        <v>0</v>
      </c>
      <c r="S478" s="126" t="str">
        <f t="shared" si="565"/>
        <v xml:space="preserve">NOVILLAS PREÑADAS </v>
      </c>
      <c r="T478" s="135">
        <f t="shared" si="566"/>
        <v>3</v>
      </c>
      <c r="V478" s="95"/>
      <c r="W478" s="137"/>
      <c r="X478" s="137"/>
      <c r="Y478" s="137"/>
      <c r="Z478" s="138"/>
      <c r="AB478" s="139"/>
      <c r="AC478" s="137"/>
      <c r="AD478" s="137"/>
      <c r="AE478" s="137"/>
      <c r="AF478" s="137"/>
      <c r="AG478" s="140"/>
      <c r="AI478" s="134">
        <f t="shared" si="567"/>
        <v>3</v>
      </c>
      <c r="AK478" s="141">
        <f t="shared" si="568"/>
        <v>0</v>
      </c>
      <c r="AL478" s="142">
        <f t="shared" si="569"/>
        <v>0</v>
      </c>
      <c r="AN478" s="95"/>
      <c r="AO478" s="144"/>
      <c r="AP478" s="144"/>
      <c r="AQ478" s="144"/>
      <c r="AR478" s="145"/>
      <c r="AS478" s="146"/>
      <c r="AT478" s="147"/>
      <c r="AU478" s="144"/>
      <c r="AV478" s="144"/>
      <c r="AW478" s="144"/>
      <c r="AX478" s="144"/>
      <c r="AY478" s="148"/>
      <c r="BA478" s="110">
        <f t="shared" si="570"/>
        <v>0</v>
      </c>
      <c r="BB478" s="149"/>
      <c r="BC478" s="126" t="str">
        <f t="shared" si="547"/>
        <v xml:space="preserve">NOVILLAS PREÑADAS </v>
      </c>
      <c r="BD478" s="127">
        <f t="shared" si="571"/>
        <v>0</v>
      </c>
      <c r="BF478" s="113"/>
      <c r="BG478" s="151"/>
      <c r="BH478" s="151"/>
      <c r="BI478" s="151"/>
      <c r="BJ478" s="152"/>
      <c r="BL478" s="153"/>
      <c r="BM478" s="151"/>
      <c r="BN478" s="151"/>
      <c r="BO478" s="151"/>
      <c r="BP478" s="151"/>
      <c r="BQ478" s="154"/>
      <c r="BS478" s="110">
        <f t="shared" si="572"/>
        <v>0</v>
      </c>
      <c r="BT478" s="149"/>
      <c r="BU478" s="126" t="str">
        <f t="shared" si="548"/>
        <v xml:space="preserve">NOVILLAS PREÑADAS </v>
      </c>
      <c r="BV478" s="127">
        <f t="shared" si="574"/>
        <v>0</v>
      </c>
      <c r="BX478" s="119"/>
      <c r="BY478" s="156"/>
      <c r="BZ478" s="156"/>
      <c r="CA478" s="156"/>
      <c r="CB478" s="157"/>
      <c r="CD478" s="158"/>
      <c r="CE478" s="156"/>
      <c r="CF478" s="156"/>
      <c r="CG478" s="156"/>
      <c r="CH478" s="156"/>
      <c r="CI478" s="159"/>
      <c r="CK478" s="110">
        <f t="shared" si="573"/>
        <v>0</v>
      </c>
    </row>
    <row r="479" spans="1:89" x14ac:dyDescent="0.3">
      <c r="A479" s="126" t="str">
        <f t="shared" si="562"/>
        <v>TOROS</v>
      </c>
      <c r="B479" s="127">
        <f t="shared" si="563"/>
        <v>1</v>
      </c>
      <c r="D479" s="95"/>
      <c r="E479" s="129"/>
      <c r="F479" s="129"/>
      <c r="G479" s="129"/>
      <c r="H479" s="130"/>
      <c r="I479" s="131"/>
      <c r="J479" s="132"/>
      <c r="K479" s="129"/>
      <c r="L479" s="129"/>
      <c r="M479" s="129"/>
      <c r="N479" s="129"/>
      <c r="O479" s="133"/>
      <c r="Q479" s="134">
        <f t="shared" si="564"/>
        <v>1</v>
      </c>
      <c r="S479" s="126" t="str">
        <f t="shared" si="565"/>
        <v>TOROS</v>
      </c>
      <c r="T479" s="135">
        <f t="shared" si="566"/>
        <v>16</v>
      </c>
      <c r="V479" s="95"/>
      <c r="W479" s="137"/>
      <c r="X479" s="137"/>
      <c r="Y479" s="137"/>
      <c r="Z479" s="138"/>
      <c r="AB479" s="139"/>
      <c r="AC479" s="137"/>
      <c r="AD479" s="137"/>
      <c r="AE479" s="137"/>
      <c r="AF479" s="137"/>
      <c r="AG479" s="140"/>
      <c r="AI479" s="134">
        <f t="shared" si="567"/>
        <v>16</v>
      </c>
      <c r="AK479" s="141">
        <f t="shared" si="568"/>
        <v>0</v>
      </c>
      <c r="AL479" s="142">
        <f t="shared" si="569"/>
        <v>0</v>
      </c>
      <c r="AN479" s="95"/>
      <c r="AO479" s="144"/>
      <c r="AP479" s="144"/>
      <c r="AQ479" s="144"/>
      <c r="AR479" s="145"/>
      <c r="AS479" s="146"/>
      <c r="AT479" s="147"/>
      <c r="AU479" s="144"/>
      <c r="AV479" s="144"/>
      <c r="AW479" s="144"/>
      <c r="AX479" s="144"/>
      <c r="AY479" s="148"/>
      <c r="BA479" s="110">
        <f t="shared" si="570"/>
        <v>0</v>
      </c>
      <c r="BB479" s="149"/>
      <c r="BC479" s="126" t="str">
        <f t="shared" si="547"/>
        <v>TOROS</v>
      </c>
      <c r="BD479" s="127">
        <f t="shared" si="571"/>
        <v>0</v>
      </c>
      <c r="BF479" s="113"/>
      <c r="BG479" s="151"/>
      <c r="BH479" s="151"/>
      <c r="BI479" s="151"/>
      <c r="BJ479" s="152"/>
      <c r="BL479" s="153"/>
      <c r="BM479" s="151"/>
      <c r="BN479" s="151"/>
      <c r="BO479" s="151"/>
      <c r="BP479" s="151"/>
      <c r="BQ479" s="154"/>
      <c r="BS479" s="110">
        <f t="shared" si="572"/>
        <v>0</v>
      </c>
      <c r="BT479" s="149"/>
      <c r="BU479" s="126" t="str">
        <f t="shared" si="548"/>
        <v>TOROS</v>
      </c>
      <c r="BV479" s="127">
        <f t="shared" si="574"/>
        <v>2</v>
      </c>
      <c r="BX479" s="119"/>
      <c r="BY479" s="156"/>
      <c r="BZ479" s="156"/>
      <c r="CA479" s="156"/>
      <c r="CB479" s="157"/>
      <c r="CD479" s="158"/>
      <c r="CE479" s="156"/>
      <c r="CF479" s="156"/>
      <c r="CG479" s="156"/>
      <c r="CH479" s="156"/>
      <c r="CI479" s="159"/>
      <c r="CK479" s="110">
        <f t="shared" si="573"/>
        <v>2</v>
      </c>
    </row>
    <row r="480" spans="1:89" x14ac:dyDescent="0.3">
      <c r="A480" s="126">
        <f t="shared" si="562"/>
        <v>0</v>
      </c>
      <c r="B480" s="127">
        <f t="shared" si="563"/>
        <v>0</v>
      </c>
      <c r="D480" s="95"/>
      <c r="E480" s="129"/>
      <c r="F480" s="129"/>
      <c r="G480" s="129"/>
      <c r="H480" s="130"/>
      <c r="I480" s="131"/>
      <c r="J480" s="132"/>
      <c r="K480" s="129"/>
      <c r="L480" s="129"/>
      <c r="M480" s="129"/>
      <c r="N480" s="129"/>
      <c r="O480" s="133"/>
      <c r="Q480" s="134">
        <f t="shared" si="564"/>
        <v>0</v>
      </c>
      <c r="S480" s="126">
        <f t="shared" si="565"/>
        <v>0</v>
      </c>
      <c r="T480" s="135">
        <f t="shared" si="566"/>
        <v>0</v>
      </c>
      <c r="V480" s="95"/>
      <c r="W480" s="137"/>
      <c r="X480" s="137"/>
      <c r="Y480" s="137"/>
      <c r="Z480" s="138"/>
      <c r="AB480" s="139"/>
      <c r="AC480" s="137"/>
      <c r="AD480" s="137"/>
      <c r="AE480" s="137"/>
      <c r="AF480" s="137"/>
      <c r="AG480" s="140"/>
      <c r="AI480" s="134">
        <f t="shared" si="567"/>
        <v>0</v>
      </c>
      <c r="AK480" s="141">
        <f t="shared" si="568"/>
        <v>0</v>
      </c>
      <c r="AL480" s="142">
        <f t="shared" si="569"/>
        <v>0</v>
      </c>
      <c r="AN480" s="95"/>
      <c r="AO480" s="144"/>
      <c r="AP480" s="144"/>
      <c r="AQ480" s="144"/>
      <c r="AR480" s="145"/>
      <c r="AS480" s="146"/>
      <c r="AT480" s="147"/>
      <c r="AU480" s="144"/>
      <c r="AV480" s="144"/>
      <c r="AW480" s="144"/>
      <c r="AX480" s="144"/>
      <c r="AY480" s="148"/>
      <c r="BA480" s="110">
        <f t="shared" si="570"/>
        <v>0</v>
      </c>
      <c r="BB480" s="149"/>
      <c r="BC480" s="126">
        <f t="shared" si="547"/>
        <v>0</v>
      </c>
      <c r="BD480" s="127">
        <f t="shared" si="571"/>
        <v>0</v>
      </c>
      <c r="BF480" s="113"/>
      <c r="BG480" s="151"/>
      <c r="BH480" s="151"/>
      <c r="BI480" s="151"/>
      <c r="BJ480" s="152"/>
      <c r="BL480" s="153"/>
      <c r="BM480" s="151"/>
      <c r="BN480" s="151"/>
      <c r="BO480" s="151"/>
      <c r="BP480" s="151"/>
      <c r="BQ480" s="154"/>
      <c r="BS480" s="110">
        <f t="shared" si="572"/>
        <v>0</v>
      </c>
      <c r="BT480" s="149"/>
      <c r="BU480" s="126">
        <f t="shared" si="548"/>
        <v>0</v>
      </c>
      <c r="BV480" s="127">
        <f t="shared" si="574"/>
        <v>0</v>
      </c>
      <c r="BX480" s="119"/>
      <c r="BY480" s="156"/>
      <c r="BZ480" s="156"/>
      <c r="CA480" s="156"/>
      <c r="CB480" s="157"/>
      <c r="CD480" s="158"/>
      <c r="CE480" s="156"/>
      <c r="CF480" s="156"/>
      <c r="CG480" s="156"/>
      <c r="CH480" s="156"/>
      <c r="CI480" s="159"/>
      <c r="CK480" s="110">
        <f t="shared" si="573"/>
        <v>0</v>
      </c>
    </row>
    <row r="481" spans="1:89" s="125" customFormat="1" x14ac:dyDescent="0.3">
      <c r="A481" s="93" t="s">
        <v>37</v>
      </c>
      <c r="B481" s="127"/>
      <c r="C481"/>
      <c r="D481" s="95"/>
      <c r="E481" s="160"/>
      <c r="F481" s="160"/>
      <c r="G481" s="160"/>
      <c r="H481" s="161"/>
      <c r="I481" s="131"/>
      <c r="J481" s="175"/>
      <c r="K481" s="160"/>
      <c r="L481" s="160"/>
      <c r="M481" s="160"/>
      <c r="N481" s="160"/>
      <c r="O481" s="176"/>
      <c r="P481"/>
      <c r="Q481" s="134"/>
      <c r="R481"/>
      <c r="S481" s="93" t="s">
        <v>37</v>
      </c>
      <c r="T481" s="135"/>
      <c r="U481"/>
      <c r="V481" s="95"/>
      <c r="W481" s="165"/>
      <c r="X481" s="165"/>
      <c r="Y481" s="165"/>
      <c r="Z481" s="166"/>
      <c r="AA481"/>
      <c r="AB481" s="177"/>
      <c r="AC481" s="165"/>
      <c r="AD481" s="165"/>
      <c r="AE481" s="165"/>
      <c r="AF481" s="165"/>
      <c r="AG481" s="178"/>
      <c r="AH481"/>
      <c r="AI481" s="101"/>
      <c r="AJ481"/>
      <c r="AK481" s="102"/>
      <c r="AL481" s="142"/>
      <c r="AM481" s="26"/>
      <c r="AN481" s="95"/>
      <c r="AO481" s="170"/>
      <c r="AP481" s="170"/>
      <c r="AQ481" s="170"/>
      <c r="AR481" s="171"/>
      <c r="AS481" s="107"/>
      <c r="AT481" s="172"/>
      <c r="AU481" s="170"/>
      <c r="AV481" s="170"/>
      <c r="AW481" s="170"/>
      <c r="AX481" s="170"/>
      <c r="AY481" s="173"/>
      <c r="AZ481" s="107"/>
      <c r="BA481" s="174"/>
      <c r="BB481" s="111"/>
      <c r="BC481" s="93" t="str">
        <f>BC454</f>
        <v>GAN. CEBA</v>
      </c>
      <c r="BD481" s="127"/>
      <c r="BE481" s="26"/>
      <c r="BF481" s="113"/>
      <c r="BG481" s="114"/>
      <c r="BH481" s="114"/>
      <c r="BI481" s="114"/>
      <c r="BJ481" s="115"/>
      <c r="BK481" s="112"/>
      <c r="BL481" s="116"/>
      <c r="BM481" s="114"/>
      <c r="BN481" s="114"/>
      <c r="BO481" s="114"/>
      <c r="BP481" s="114"/>
      <c r="BQ481" s="117"/>
      <c r="BR481" s="26"/>
      <c r="BS481" s="118"/>
      <c r="BT481" s="111"/>
      <c r="BU481" s="93" t="str">
        <f>BU454</f>
        <v>GAN. CEBA</v>
      </c>
      <c r="BV481" s="127"/>
      <c r="BW481" s="26"/>
      <c r="BX481" s="119"/>
      <c r="BY481" s="120"/>
      <c r="BZ481" s="120"/>
      <c r="CA481" s="120"/>
      <c r="CB481" s="121"/>
      <c r="CC481" s="112"/>
      <c r="CD481" s="122"/>
      <c r="CE481" s="120"/>
      <c r="CF481" s="120"/>
      <c r="CG481" s="120"/>
      <c r="CH481" s="120"/>
      <c r="CI481" s="123"/>
      <c r="CJ481" s="26"/>
      <c r="CK481" s="124"/>
    </row>
    <row r="482" spans="1:89" x14ac:dyDescent="0.3">
      <c r="A482" s="126" t="str">
        <f>+A455</f>
        <v>NOVILLOS</v>
      </c>
      <c r="B482" s="127">
        <f>+Q455</f>
        <v>45</v>
      </c>
      <c r="D482" s="95"/>
      <c r="E482" s="129"/>
      <c r="F482" s="129"/>
      <c r="G482" s="129"/>
      <c r="H482" s="130"/>
      <c r="I482" s="131"/>
      <c r="J482" s="132"/>
      <c r="K482" s="129"/>
      <c r="L482" s="129"/>
      <c r="M482" s="129"/>
      <c r="N482" s="129"/>
      <c r="O482" s="133"/>
      <c r="Q482" s="134">
        <f>SUM(B482+D482+E482+F482+G482+H482-J482-K482-L482-M482-N482-O482)</f>
        <v>45</v>
      </c>
      <c r="S482" s="126" t="str">
        <f>+S455</f>
        <v>NOVILLOS</v>
      </c>
      <c r="T482" s="135">
        <f>+AI455</f>
        <v>0</v>
      </c>
      <c r="V482" s="95"/>
      <c r="W482" s="137"/>
      <c r="X482" s="137"/>
      <c r="Y482" s="137"/>
      <c r="Z482" s="138"/>
      <c r="AB482" s="139"/>
      <c r="AC482" s="137"/>
      <c r="AD482" s="137"/>
      <c r="AE482" s="137"/>
      <c r="AF482" s="137"/>
      <c r="AG482" s="140"/>
      <c r="AI482" s="134">
        <f>SUM(T482+V482+W482+X482+Y482+Z482-AB482-AC482-AD482-AE482-AF482-AG482)</f>
        <v>0</v>
      </c>
      <c r="AK482" s="179">
        <f>AK455</f>
        <v>0</v>
      </c>
      <c r="AL482" s="142">
        <f>+BA455</f>
        <v>0</v>
      </c>
      <c r="AN482" s="95"/>
      <c r="AO482" s="144"/>
      <c r="AP482" s="144"/>
      <c r="AQ482" s="144"/>
      <c r="AR482" s="145"/>
      <c r="AS482" s="146"/>
      <c r="AT482" s="147"/>
      <c r="AU482" s="144"/>
      <c r="AV482" s="144"/>
      <c r="AW482" s="144"/>
      <c r="AX482" s="144"/>
      <c r="AY482" s="148"/>
      <c r="BA482" s="110">
        <f>SUM(AL482+AN482+AO482+AP482+AQ482+AR482-AT482-AU482-AV482-AW482-AX482-AY482)</f>
        <v>0</v>
      </c>
      <c r="BB482" s="149"/>
      <c r="BC482" s="126" t="str">
        <f t="shared" si="547"/>
        <v>NOVILLOS</v>
      </c>
      <c r="BD482" s="127">
        <f>+BS455</f>
        <v>275</v>
      </c>
      <c r="BF482" s="113"/>
      <c r="BG482" s="151"/>
      <c r="BH482" s="151"/>
      <c r="BI482" s="151"/>
      <c r="BJ482" s="152"/>
      <c r="BL482" s="153"/>
      <c r="BM482" s="151"/>
      <c r="BN482" s="151"/>
      <c r="BO482" s="151"/>
      <c r="BP482" s="151"/>
      <c r="BQ482" s="154"/>
      <c r="BS482" s="110">
        <f>SUM(BD482+BF482+BG482+BH482+BI482+BJ482-BL482-BM482-BN482-BO482-BP482-BQ482)</f>
        <v>275</v>
      </c>
      <c r="BT482" s="149"/>
      <c r="BU482" s="126" t="str">
        <f t="shared" si="548"/>
        <v>NOVILLOS</v>
      </c>
      <c r="BV482" s="127">
        <f>+CK455</f>
        <v>176</v>
      </c>
      <c r="BX482" s="119"/>
      <c r="BY482" s="156"/>
      <c r="BZ482" s="156"/>
      <c r="CA482" s="156"/>
      <c r="CB482" s="157"/>
      <c r="CD482" s="158"/>
      <c r="CE482" s="156"/>
      <c r="CF482" s="156"/>
      <c r="CG482" s="156"/>
      <c r="CH482" s="156"/>
      <c r="CI482" s="159"/>
      <c r="CK482" s="110">
        <f>SUM(BV482+BX482+BY482+BZ482+CA482+CB482-CD482-CE482-CF482-CG482-CH482-CI482)</f>
        <v>176</v>
      </c>
    </row>
    <row r="483" spans="1:89" x14ac:dyDescent="0.3">
      <c r="A483" s="126" t="str">
        <f>+A456</f>
        <v>CALENTADORES</v>
      </c>
      <c r="B483" s="127">
        <f>+Q456</f>
        <v>0</v>
      </c>
      <c r="D483" s="95"/>
      <c r="E483" s="129"/>
      <c r="F483" s="129"/>
      <c r="G483" s="129"/>
      <c r="H483" s="130"/>
      <c r="I483" s="131"/>
      <c r="J483" s="132"/>
      <c r="K483" s="129"/>
      <c r="L483" s="129"/>
      <c r="M483" s="129"/>
      <c r="N483" s="129"/>
      <c r="O483" s="133"/>
      <c r="Q483" s="134">
        <f>SUM(B483+D483+E483+F483+G483+H483-J483-K483-L483-M483-N483-O483)</f>
        <v>0</v>
      </c>
      <c r="S483" s="126" t="str">
        <f>+S456</f>
        <v>CALENTADORES</v>
      </c>
      <c r="T483" s="135">
        <f>+AI456</f>
        <v>0</v>
      </c>
      <c r="V483" s="95"/>
      <c r="W483" s="137"/>
      <c r="X483" s="137"/>
      <c r="Y483" s="137"/>
      <c r="Z483" s="138"/>
      <c r="AB483" s="139"/>
      <c r="AC483" s="137"/>
      <c r="AD483" s="137"/>
      <c r="AE483" s="137"/>
      <c r="AF483" s="137"/>
      <c r="AG483" s="140"/>
      <c r="AI483" s="134">
        <f>SUM(T483+V483+W483+X483+Y483+Z483-AB483-AC483-AD483-AE483-AF483-AG483)</f>
        <v>0</v>
      </c>
      <c r="AK483" s="179">
        <f>AK456</f>
        <v>0</v>
      </c>
      <c r="AL483" s="142">
        <f>+BA456</f>
        <v>0</v>
      </c>
      <c r="AN483" s="95"/>
      <c r="AO483" s="144"/>
      <c r="AP483" s="144"/>
      <c r="AQ483" s="144"/>
      <c r="AR483" s="145"/>
      <c r="AS483" s="146"/>
      <c r="AT483" s="147"/>
      <c r="AU483" s="144"/>
      <c r="AV483" s="144"/>
      <c r="AW483" s="144"/>
      <c r="AX483" s="144"/>
      <c r="AY483" s="148"/>
      <c r="BA483" s="110">
        <f>SUM(AL483+AN483+AO483+AP483+AQ483+AR483-AT483-AU483-AV483-AW483-AX483-AY483)</f>
        <v>0</v>
      </c>
      <c r="BB483" s="149"/>
      <c r="BC483" s="126" t="str">
        <f t="shared" si="547"/>
        <v>CALENTADORES</v>
      </c>
      <c r="BD483" s="127">
        <f>+BS456</f>
        <v>0</v>
      </c>
      <c r="BF483" s="113"/>
      <c r="BG483" s="151"/>
      <c r="BH483" s="151"/>
      <c r="BI483" s="151"/>
      <c r="BJ483" s="152"/>
      <c r="BL483" s="153"/>
      <c r="BM483" s="151"/>
      <c r="BN483" s="151"/>
      <c r="BO483" s="151"/>
      <c r="BP483" s="151"/>
      <c r="BQ483" s="154"/>
      <c r="BS483" s="110">
        <f>SUM(BD483+BF483+BG483+BH483+BI483+BJ483-BL483-BM483-BN483-BO483-BP483-BQ483)</f>
        <v>0</v>
      </c>
      <c r="BT483" s="149"/>
      <c r="BU483" s="126" t="str">
        <f t="shared" si="548"/>
        <v>CALENTADORES</v>
      </c>
      <c r="BV483" s="127">
        <f>+CK456</f>
        <v>0</v>
      </c>
      <c r="BX483" s="119"/>
      <c r="BY483" s="156"/>
      <c r="BZ483" s="156"/>
      <c r="CA483" s="156"/>
      <c r="CB483" s="157"/>
      <c r="CD483" s="158"/>
      <c r="CE483" s="156"/>
      <c r="CF483" s="156"/>
      <c r="CG483" s="156"/>
      <c r="CH483" s="156"/>
      <c r="CI483" s="159"/>
      <c r="CK483" s="110">
        <f>SUM(BV483+BX483+BY483+BZ483+CA483+CB483-CD483-CE483-CF483-CG483-CH483-CI483)</f>
        <v>0</v>
      </c>
    </row>
    <row r="484" spans="1:89" x14ac:dyDescent="0.3">
      <c r="A484" s="126" t="str">
        <f>+A457</f>
        <v>VACAS CUCHILLO</v>
      </c>
      <c r="B484" s="127">
        <f>+Q457</f>
        <v>0</v>
      </c>
      <c r="D484" s="95"/>
      <c r="E484" s="129"/>
      <c r="F484" s="129"/>
      <c r="G484" s="129"/>
      <c r="H484" s="130"/>
      <c r="I484" s="131"/>
      <c r="J484" s="132"/>
      <c r="K484" s="129"/>
      <c r="L484" s="129"/>
      <c r="M484" s="129"/>
      <c r="N484" s="129"/>
      <c r="O484" s="133"/>
      <c r="Q484" s="134">
        <f>SUM(B484+D484+E484+F484+G484+H484-J484-K484-L484-M484-N484-O484)</f>
        <v>0</v>
      </c>
      <c r="S484" s="126" t="str">
        <f>+S457</f>
        <v>VACAS CUCHILLO</v>
      </c>
      <c r="T484" s="135">
        <f>+AI457</f>
        <v>0</v>
      </c>
      <c r="V484" s="95"/>
      <c r="W484" s="137"/>
      <c r="X484" s="137"/>
      <c r="Y484" s="137"/>
      <c r="Z484" s="138"/>
      <c r="AB484" s="139"/>
      <c r="AC484" s="137"/>
      <c r="AD484" s="137"/>
      <c r="AE484" s="137"/>
      <c r="AF484" s="137"/>
      <c r="AG484" s="140"/>
      <c r="AI484" s="134">
        <f>SUM(T484+V484+W484+X484+Y484+Z484-AB484-AC484-AD484-AE484-AF484-AG484)</f>
        <v>0</v>
      </c>
      <c r="AK484" s="179">
        <f>AK457</f>
        <v>0</v>
      </c>
      <c r="AL484" s="142">
        <f>+BA457</f>
        <v>0</v>
      </c>
      <c r="AN484" s="95"/>
      <c r="AO484" s="144"/>
      <c r="AP484" s="144"/>
      <c r="AQ484" s="144"/>
      <c r="AR484" s="145"/>
      <c r="AS484" s="146"/>
      <c r="AT484" s="147"/>
      <c r="AU484" s="144"/>
      <c r="AV484" s="144"/>
      <c r="AW484" s="144"/>
      <c r="AX484" s="144"/>
      <c r="AY484" s="148"/>
      <c r="BA484" s="110">
        <f>SUM(AL484+AN484+AO484+AP484+AQ484+AR484-AT484-AU484-AV484-AW484-AX484-AY484)</f>
        <v>0</v>
      </c>
      <c r="BB484" s="149"/>
      <c r="BC484" s="126" t="str">
        <f t="shared" si="547"/>
        <v>VACAS CUCHILLO</v>
      </c>
      <c r="BD484" s="127">
        <f>+BS457</f>
        <v>0</v>
      </c>
      <c r="BF484" s="113"/>
      <c r="BG484" s="151"/>
      <c r="BH484" s="151"/>
      <c r="BI484" s="151"/>
      <c r="BJ484" s="152"/>
      <c r="BL484" s="153"/>
      <c r="BM484" s="151"/>
      <c r="BN484" s="151"/>
      <c r="BO484" s="151"/>
      <c r="BP484" s="151"/>
      <c r="BQ484" s="154"/>
      <c r="BS484" s="110">
        <f>SUM(BD484+BF484+BG484+BH484+BI484+BJ484-BL484-BM484-BN484-BO484-BP484-BQ484)</f>
        <v>0</v>
      </c>
      <c r="BT484" s="149"/>
      <c r="BU484" s="126" t="str">
        <f t="shared" si="548"/>
        <v>VACAS CUCHILLO</v>
      </c>
      <c r="BV484" s="127">
        <f>+CK457</f>
        <v>0</v>
      </c>
      <c r="BX484" s="119"/>
      <c r="BY484" s="156"/>
      <c r="BZ484" s="156"/>
      <c r="CA484" s="156"/>
      <c r="CB484" s="157"/>
      <c r="CD484" s="158"/>
      <c r="CE484" s="156"/>
      <c r="CF484" s="156"/>
      <c r="CG484" s="156"/>
      <c r="CH484" s="156"/>
      <c r="CI484" s="159"/>
      <c r="CK484" s="110">
        <f>SUM(BV484+BX484+BY484+BZ484+CA484+CB484-CD484-CE484-CF484-CG484-CH484-CI484)</f>
        <v>0</v>
      </c>
    </row>
    <row r="485" spans="1:89" ht="15" thickBot="1" x14ac:dyDescent="0.35">
      <c r="A485" s="126" t="str">
        <f>+A458</f>
        <v>NOVILLAS CUCHILLOS</v>
      </c>
      <c r="B485" s="127">
        <f>+Q458</f>
        <v>0</v>
      </c>
      <c r="D485" s="95"/>
      <c r="E485" s="180"/>
      <c r="F485" s="180"/>
      <c r="G485" s="180"/>
      <c r="H485" s="181"/>
      <c r="I485" s="131"/>
      <c r="J485" s="182"/>
      <c r="K485" s="183"/>
      <c r="L485" s="183"/>
      <c r="M485" s="183"/>
      <c r="N485" s="183"/>
      <c r="O485" s="184"/>
      <c r="Q485" s="134">
        <f>SUM(B485+D485+E485+F485+G485+H485-J485-K485-L485-M485-N485-O485)</f>
        <v>0</v>
      </c>
      <c r="S485" s="126" t="str">
        <f>+S458</f>
        <v>NOVILLAS CUCHILLOS</v>
      </c>
      <c r="T485" s="135">
        <f>+AI458</f>
        <v>0</v>
      </c>
      <c r="V485" s="95"/>
      <c r="W485" s="185"/>
      <c r="X485" s="185"/>
      <c r="Y485" s="185"/>
      <c r="Z485" s="186"/>
      <c r="AB485" s="187"/>
      <c r="AC485" s="188"/>
      <c r="AD485" s="188"/>
      <c r="AE485" s="188"/>
      <c r="AF485" s="188"/>
      <c r="AG485" s="189"/>
      <c r="AI485" s="134">
        <f>SUM(T485+V485+W485+X485+Y485+Z485-AB485-AC485-AD485-AE485-AF485-AG485)</f>
        <v>0</v>
      </c>
      <c r="AK485" s="179">
        <f>AK458</f>
        <v>0</v>
      </c>
      <c r="AL485" s="142">
        <f>+BA458</f>
        <v>0</v>
      </c>
      <c r="AN485" s="95"/>
      <c r="AO485" s="190"/>
      <c r="AP485" s="190"/>
      <c r="AQ485" s="190"/>
      <c r="AR485" s="191"/>
      <c r="AS485" s="146"/>
      <c r="AT485" s="192"/>
      <c r="AU485" s="193"/>
      <c r="AV485" s="193"/>
      <c r="AW485" s="193"/>
      <c r="AX485" s="193"/>
      <c r="AY485" s="194"/>
      <c r="BA485" s="110">
        <f>SUM(AL485+AN485+AO485+AP485+AQ485+AR485-AT485-AU485-AV485-AW485-AX485-AY485)</f>
        <v>0</v>
      </c>
      <c r="BB485" s="149"/>
      <c r="BC485" s="126" t="str">
        <f t="shared" si="547"/>
        <v>NOVILLAS CUCHILLOS</v>
      </c>
      <c r="BD485" s="127">
        <f>+BS458</f>
        <v>0</v>
      </c>
      <c r="BF485" s="113"/>
      <c r="BG485" s="151"/>
      <c r="BH485" s="151"/>
      <c r="BI485" s="151"/>
      <c r="BJ485" s="152"/>
      <c r="BL485" s="153"/>
      <c r="BM485" s="151"/>
      <c r="BN485" s="151"/>
      <c r="BO485" s="151"/>
      <c r="BP485" s="151"/>
      <c r="BQ485" s="154"/>
      <c r="BS485" s="110">
        <f>SUM(BD485+BF485+BG485+BH485+BI485+BJ485-BL485-BM485-BN485-BO485-BP485-BQ485)</f>
        <v>0</v>
      </c>
      <c r="BT485" s="149"/>
      <c r="BU485" s="126" t="str">
        <f t="shared" si="548"/>
        <v>NOVILLAS CUCHILLOS</v>
      </c>
      <c r="BV485" s="127">
        <f>+CK458</f>
        <v>0</v>
      </c>
      <c r="BX485" s="119"/>
      <c r="BY485" s="156"/>
      <c r="BZ485" s="156"/>
      <c r="CA485" s="156"/>
      <c r="CB485" s="157"/>
      <c r="CD485" s="158"/>
      <c r="CE485" s="156"/>
      <c r="CF485" s="156"/>
      <c r="CG485" s="156"/>
      <c r="CH485" s="156"/>
      <c r="CI485" s="159"/>
      <c r="CK485" s="110">
        <f>SUM(BV485+BX485+BY485+BZ485+CA485+CB485-CD485-CE485-CF485-CG485-CH485-CI485)</f>
        <v>0</v>
      </c>
    </row>
    <row r="486" spans="1:89" ht="13.5" customHeight="1" x14ac:dyDescent="0.3">
      <c r="A486" s="195" t="s">
        <v>42</v>
      </c>
      <c r="B486" s="196">
        <f>SUM(B467:B485)</f>
        <v>561</v>
      </c>
      <c r="D486" s="197">
        <f>+D467+D468+D469+D470+D471+D472+D474+D475+D476+D477+D478+D479+D480+D482+D483+D484+D485</f>
        <v>0</v>
      </c>
      <c r="E486" s="197">
        <f>+E467+E468+E469+E470+E471+E472+E474+E475+E476+E477+E478+E479+E480+E482+E483+E484+E485</f>
        <v>0</v>
      </c>
      <c r="F486" s="197">
        <f>+F467+F468+F469+F470+F471+F472+F474+F475+F476+F477+F478+F479+F480+F482+F483+F484+F485</f>
        <v>0</v>
      </c>
      <c r="G486" s="197">
        <f>+G467+G468+G469+G470+G471+G472+G474+G475+G476+G477+G478+G479+G480+G482+G483+G484+G485</f>
        <v>0</v>
      </c>
      <c r="H486" s="197">
        <f>+H467+H468+H469+H470+H471+H472+H474+H475+H476+H477+H478+H479+H480+H482+H483+H484+H485</f>
        <v>0</v>
      </c>
      <c r="J486" s="198">
        <f t="shared" ref="J486:O486" si="575">+J467+J468+J469+J470+J471+J472+J474+J475+J476+J477+J478+J479+J480+J482+J483+J484+J485</f>
        <v>0</v>
      </c>
      <c r="K486" s="198">
        <f t="shared" si="575"/>
        <v>0</v>
      </c>
      <c r="L486" s="198">
        <f t="shared" si="575"/>
        <v>0</v>
      </c>
      <c r="M486" s="198">
        <f t="shared" si="575"/>
        <v>0</v>
      </c>
      <c r="N486" s="198">
        <f t="shared" si="575"/>
        <v>0</v>
      </c>
      <c r="O486" s="198">
        <f t="shared" si="575"/>
        <v>0</v>
      </c>
      <c r="Q486" s="134">
        <f>+SUM(B486:H486)-SUM(J486:O486)</f>
        <v>561</v>
      </c>
      <c r="S486" s="195" t="s">
        <v>42</v>
      </c>
      <c r="T486" s="196">
        <f>SUM(T467:T485)</f>
        <v>322</v>
      </c>
      <c r="V486" s="199">
        <f>+V467+V468+V469+V470+V471+V472+V474+V475+V476+V477+V478+V479+V480+V482+V483+V484+V485</f>
        <v>0</v>
      </c>
      <c r="W486" s="199">
        <f>+W467+W468+W469+W470+W471+W472+W474+W475+W476+W477+W478+W479+W480+W482+W483+W484+W485</f>
        <v>0</v>
      </c>
      <c r="X486" s="199">
        <f>+X467+X468+X469+X470+X471+X472+X474+X475+X476+X477+X478+X479+X480+X482+X483+X484+X485</f>
        <v>0</v>
      </c>
      <c r="Y486" s="199">
        <f>+Y467+Y468+Y469+Y470+Y471+Y472+Y474+Y475+Y476+Y477+Y478+Y479+Y480+Y482+Y483+Y484+Y485</f>
        <v>0</v>
      </c>
      <c r="Z486" s="199">
        <f>+Z467+Z468+Z469+Z470+Z471+Z472+Z474+Z475+Z476+Z477+Z478+Z479+Z480+Z482+Z483+Z484+Z485</f>
        <v>0</v>
      </c>
      <c r="AB486" s="200">
        <f t="shared" ref="AB486:AG486" si="576">+AB467+AB468+AB469+AB470+AB471+AB472+AB474+AB475+AB476+AB477+AB478+AB479+AB480+AB482+AB483+AB484+AB485</f>
        <v>0</v>
      </c>
      <c r="AC486" s="200">
        <f t="shared" si="576"/>
        <v>0</v>
      </c>
      <c r="AD486" s="200">
        <f t="shared" si="576"/>
        <v>0</v>
      </c>
      <c r="AE486" s="200">
        <f t="shared" si="576"/>
        <v>0</v>
      </c>
      <c r="AF486" s="200">
        <f t="shared" si="576"/>
        <v>0</v>
      </c>
      <c r="AG486" s="200">
        <f t="shared" si="576"/>
        <v>0</v>
      </c>
      <c r="AI486" s="134">
        <f>+SUM(T486:Z486)-SUM(AB486:AG486)</f>
        <v>322</v>
      </c>
      <c r="AK486" s="62" t="s">
        <v>42</v>
      </c>
      <c r="AL486" s="201">
        <f>SUM(AL467:AL485)</f>
        <v>28</v>
      </c>
      <c r="AN486" s="201">
        <f>+AN467+AN468+AN469+AN470+AN471+AN472+AN474+AN475+AN476+AN477+AN478+AN479+AN480+AN482+AN483+AN484+AN485</f>
        <v>0</v>
      </c>
      <c r="AO486" s="201">
        <f>+AO467+AO468+AO469+AO470+AO471+AO472+AO474+AO475+AO476+AO477+AO478+AO479+AO480+AO482+AO483+AO484+AO485</f>
        <v>0</v>
      </c>
      <c r="AP486" s="201">
        <f>+AP467+AP468+AP469+AP470+AP471+AP472+AP474+AP475+AP476+AP477+AP478+AP479+AP480+AP482+AP483+AP484+AP485</f>
        <v>0</v>
      </c>
      <c r="AQ486" s="201">
        <f>+AQ467+AQ468+AQ469+AQ470+AQ471+AQ472+AQ474+AQ475+AQ476+AQ477+AQ478+AQ479+AQ480+AQ482+AQ483+AQ484+AQ485</f>
        <v>0</v>
      </c>
      <c r="AR486" s="201">
        <f>+AR467+AR468+AR469+AR470+AR471+AR472+AR474+AR475+AR476+AR477+AR478+AR479+AR480+AR482+AR483+AR484+AR485</f>
        <v>0</v>
      </c>
      <c r="AT486" s="201">
        <f t="shared" ref="AT486:AY486" si="577">+AT467+AT468+AT469+AT470+AT471+AT472+AT474+AT475+AT476+AT477+AT478+AT479+AT480+AT482+AT483+AT484+AT485</f>
        <v>0</v>
      </c>
      <c r="AU486" s="201">
        <f t="shared" si="577"/>
        <v>0</v>
      </c>
      <c r="AV486" s="201">
        <f t="shared" si="577"/>
        <v>0</v>
      </c>
      <c r="AW486" s="201">
        <f t="shared" si="577"/>
        <v>0</v>
      </c>
      <c r="AX486" s="201">
        <f t="shared" si="577"/>
        <v>0</v>
      </c>
      <c r="AY486" s="201">
        <f t="shared" si="577"/>
        <v>0</v>
      </c>
      <c r="BA486" s="110">
        <f>+SUM(AL486:AR486)-SUM(AT486:AY486)</f>
        <v>28</v>
      </c>
      <c r="BB486" s="149"/>
      <c r="BC486" s="62" t="s">
        <v>42</v>
      </c>
      <c r="BD486" s="201">
        <f>SUM(BD467:BD485)</f>
        <v>275</v>
      </c>
      <c r="BF486" s="201">
        <f>+BF467+BF468+BF469+BF470+BF471+BF472+BF474+BF475+BF476+BF477+BF478+BF479+BF480+BF482+BF483+BF484+BF485</f>
        <v>0</v>
      </c>
      <c r="BG486" s="201">
        <f>+BG467+BG468+BG469+BG470+BG471+BG472+BG474+BG475+BG476+BG477+BG478+BG479+BG480+BG482+BG483+BG484+BG485</f>
        <v>0</v>
      </c>
      <c r="BH486" s="201">
        <f>+BH467+BH468+BH469+BH470+BH471+BH472+BH474+BH475+BH476+BH477+BH478+BH479+BH480+BH482+BH483+BH484+BH485</f>
        <v>0</v>
      </c>
      <c r="BI486" s="201">
        <f>+BI467+BI468+BI469+BI470+BI471+BI472+BI474+BI475+BI476+BI477+BI478+BI479+BI480+BI482+BI483+BI484+BI485</f>
        <v>0</v>
      </c>
      <c r="BJ486" s="201">
        <f>+BJ467+BJ468+BJ469+BJ470+BJ471+BJ472+BJ474+BJ475+BJ476+BJ477+BJ478+BJ479+BJ480+BJ482+BJ483+BJ484+BJ485</f>
        <v>0</v>
      </c>
      <c r="BL486" s="201">
        <f t="shared" ref="BL486:BQ486" si="578">+BL467+BL468+BL469+BL470+BL471+BL472+BL474+BL475+BL476+BL477+BL478+BL479+BL480+BL482+BL483+BL484+BL485</f>
        <v>0</v>
      </c>
      <c r="BM486" s="201">
        <f t="shared" si="578"/>
        <v>0</v>
      </c>
      <c r="BN486" s="201">
        <f t="shared" si="578"/>
        <v>0</v>
      </c>
      <c r="BO486" s="201">
        <f t="shared" si="578"/>
        <v>0</v>
      </c>
      <c r="BP486" s="201">
        <f t="shared" si="578"/>
        <v>0</v>
      </c>
      <c r="BQ486" s="201">
        <f t="shared" si="578"/>
        <v>0</v>
      </c>
      <c r="BS486" s="110">
        <f>+SUM(BD486:BJ486)-SUM(BL486:BQ486)</f>
        <v>275</v>
      </c>
      <c r="BT486" s="149"/>
      <c r="BU486" s="62" t="s">
        <v>42</v>
      </c>
      <c r="BV486" s="201">
        <f>SUM(BV467:BV485)</f>
        <v>178</v>
      </c>
      <c r="BX486" s="201">
        <f>+BX467+BX468+BX469+BX470+BX471+BX472+BX474+BX475+BX476+BX477+BX478+BX479+BX480+BX482+BX483+BX484+BX485</f>
        <v>0</v>
      </c>
      <c r="BY486" s="201">
        <f>+BY467+BY468+BY469+BY470+BY471+BY472+BY474+BY475+BY476+BY477+BY478+BY479+BY480+BY482+BY483+BY484+BY485</f>
        <v>0</v>
      </c>
      <c r="BZ486" s="201">
        <f>+BZ467+BZ468+BZ469+BZ470+BZ471+BZ472+BZ474+BZ475+BZ476+BZ477+BZ478+BZ479+BZ480+BZ482+BZ483+BZ484+BZ485</f>
        <v>0</v>
      </c>
      <c r="CA486" s="201">
        <f>+CA467+CA468+CA469+CA470+CA471+CA472+CA474+CA475+CA476+CA477+CA478+CA479+CA480+CA482+CA483+CA484+CA485</f>
        <v>0</v>
      </c>
      <c r="CB486" s="201">
        <f>+CB467+CB468+CB469+CB470+CB471+CB472+CB474+CB475+CB476+CB477+CB478+CB479+CB480+CB482+CB483+CB484+CB485</f>
        <v>0</v>
      </c>
      <c r="CD486" s="201">
        <f t="shared" ref="CD486:CI486" si="579">+CD467+CD468+CD469+CD470+CD471+CD472+CD474+CD475+CD476+CD477+CD478+CD479+CD480+CD482+CD483+CD484+CD485</f>
        <v>0</v>
      </c>
      <c r="CE486" s="201">
        <f t="shared" si="579"/>
        <v>0</v>
      </c>
      <c r="CF486" s="201">
        <f t="shared" si="579"/>
        <v>0</v>
      </c>
      <c r="CG486" s="201">
        <f t="shared" si="579"/>
        <v>0</v>
      </c>
      <c r="CH486" s="201">
        <f t="shared" si="579"/>
        <v>0</v>
      </c>
      <c r="CI486" s="201">
        <f t="shared" si="579"/>
        <v>0</v>
      </c>
      <c r="CK486" s="110">
        <f>+SUM(BV486:CB486)-SUM(CD486:CI486)</f>
        <v>178</v>
      </c>
    </row>
    <row r="487" spans="1:89" s="13" customFormat="1" x14ac:dyDescent="0.3">
      <c r="A487" s="12"/>
      <c r="Q487" s="14"/>
      <c r="S487" s="12"/>
      <c r="AI487" s="14" t="e">
        <f>#REF!-AI486</f>
        <v>#REF!</v>
      </c>
      <c r="AK487" s="15"/>
      <c r="AL487" s="16"/>
      <c r="AM487" s="16"/>
      <c r="AN487" s="16"/>
      <c r="AO487" s="16"/>
      <c r="AP487" s="16"/>
      <c r="AQ487" s="16"/>
      <c r="AR487" s="16"/>
      <c r="AS487" s="16"/>
      <c r="AT487" s="16"/>
      <c r="AU487" s="16"/>
      <c r="AV487" s="16"/>
      <c r="AW487" s="16"/>
      <c r="AX487" s="16"/>
      <c r="AY487" s="16"/>
      <c r="AZ487" s="16"/>
      <c r="BA487" s="17">
        <f>BB486-BA486</f>
        <v>-28</v>
      </c>
      <c r="BB487" s="14"/>
      <c r="BC487" s="15"/>
      <c r="BD487" s="16"/>
      <c r="BE487" s="16"/>
      <c r="BF487" s="16"/>
      <c r="BG487" s="16"/>
      <c r="BH487" s="16"/>
      <c r="BI487" s="16"/>
      <c r="BJ487" s="16"/>
      <c r="BK487" s="16"/>
      <c r="BL487" s="16"/>
      <c r="BM487" s="16"/>
      <c r="BN487" s="16"/>
      <c r="BO487" s="16"/>
      <c r="BP487" s="16"/>
      <c r="BQ487" s="16"/>
      <c r="BR487" s="16"/>
      <c r="BS487" s="17">
        <f>BT486-BS486</f>
        <v>-275</v>
      </c>
      <c r="BT487" s="14"/>
      <c r="BU487" s="15"/>
      <c r="BV487" s="16"/>
      <c r="BW487" s="16"/>
      <c r="BX487" s="16"/>
      <c r="BY487" s="16"/>
      <c r="BZ487" s="16"/>
      <c r="CA487" s="16"/>
      <c r="CB487" s="16"/>
      <c r="CC487" s="16"/>
      <c r="CD487" s="16"/>
      <c r="CE487" s="16"/>
      <c r="CF487" s="16"/>
      <c r="CG487" s="16"/>
      <c r="CH487" s="16"/>
      <c r="CI487" s="16"/>
      <c r="CJ487" s="16"/>
      <c r="CK487" s="17">
        <f>CL486-CK486</f>
        <v>-178</v>
      </c>
    </row>
    <row r="488" spans="1:89" s="203" customFormat="1" ht="15.6" x14ac:dyDescent="0.3">
      <c r="A488" s="202" t="str">
        <f>+A461</f>
        <v>finca 1</v>
      </c>
      <c r="S488" s="202" t="str">
        <f>+S461</f>
        <v>finca 2</v>
      </c>
      <c r="AK488" s="204" t="str">
        <f>+AK461</f>
        <v>bestias</v>
      </c>
      <c r="AL488" s="26"/>
      <c r="AM488" s="26"/>
      <c r="AN488" s="26"/>
      <c r="AO488" s="26"/>
      <c r="AP488" s="26"/>
      <c r="AQ488" s="26"/>
      <c r="AR488" s="26"/>
      <c r="AS488" s="26"/>
      <c r="AT488" s="26"/>
      <c r="AU488" s="26"/>
      <c r="AV488" s="26"/>
      <c r="AW488" s="26"/>
      <c r="AX488" s="26"/>
      <c r="AY488" s="26"/>
      <c r="AZ488" s="26"/>
      <c r="BA488" s="26"/>
      <c r="BC488" s="204" t="str">
        <f>+BC461</f>
        <v>finca 3</v>
      </c>
      <c r="BD488" s="26"/>
      <c r="BE488" s="26"/>
      <c r="BF488" s="26"/>
      <c r="BG488" s="26"/>
      <c r="BH488" s="26"/>
      <c r="BI488" s="26"/>
      <c r="BJ488" s="26"/>
      <c r="BK488" s="26"/>
      <c r="BL488" s="26"/>
      <c r="BM488" s="26"/>
      <c r="BN488" s="26"/>
      <c r="BO488" s="26"/>
      <c r="BP488" s="26"/>
      <c r="BQ488" s="26"/>
      <c r="BR488" s="26"/>
      <c r="BS488" s="26"/>
      <c r="BU488" s="204" t="str">
        <f>+BU461</f>
        <v>finca 4</v>
      </c>
      <c r="BV488" s="26"/>
      <c r="BW488" s="26"/>
      <c r="BX488" s="26"/>
      <c r="BY488" s="26"/>
      <c r="BZ488" s="26"/>
      <c r="CA488" s="26"/>
      <c r="CB488" s="26"/>
      <c r="CC488" s="26"/>
      <c r="CD488" s="26"/>
      <c r="CE488" s="26"/>
      <c r="CF488" s="26"/>
      <c r="CG488" s="26"/>
      <c r="CH488" s="26"/>
      <c r="CI488" s="26"/>
      <c r="CJ488" s="26"/>
      <c r="CK488" s="26"/>
    </row>
    <row r="489" spans="1:89" s="206" customFormat="1" ht="18" thickBot="1" x14ac:dyDescent="0.35">
      <c r="A489" s="18">
        <f>+A462+1</f>
        <v>43484</v>
      </c>
      <c r="B489" s="205"/>
      <c r="C489" s="205"/>
      <c r="D489" s="205"/>
      <c r="S489" s="207">
        <f>+S463+1</f>
        <v>43484</v>
      </c>
      <c r="T489" s="205"/>
      <c r="U489" s="205"/>
      <c r="V489" s="205"/>
      <c r="AK489" s="208">
        <f>+AK463+1</f>
        <v>43484</v>
      </c>
      <c r="AL489" s="209"/>
      <c r="AM489" s="209"/>
      <c r="AN489" s="209"/>
      <c r="AO489" s="210"/>
      <c r="AP489" s="210"/>
      <c r="AQ489" s="210"/>
      <c r="AR489" s="210"/>
      <c r="AS489" s="210"/>
      <c r="AT489" s="210"/>
      <c r="AU489" s="210"/>
      <c r="AV489" s="210"/>
      <c r="AW489" s="210"/>
      <c r="AX489" s="210"/>
      <c r="AY489" s="210"/>
      <c r="AZ489" s="210"/>
      <c r="BA489" s="210"/>
      <c r="BC489" s="208">
        <f>+BC463+1</f>
        <v>43484</v>
      </c>
      <c r="BD489" s="209"/>
      <c r="BE489" s="209"/>
      <c r="BF489" s="209"/>
      <c r="BG489" s="210"/>
      <c r="BH489" s="210"/>
      <c r="BI489" s="210"/>
      <c r="BJ489" s="210"/>
      <c r="BK489" s="210"/>
      <c r="BL489" s="210"/>
      <c r="BM489" s="210"/>
      <c r="BN489" s="210"/>
      <c r="BO489" s="210"/>
      <c r="BP489" s="210"/>
      <c r="BQ489" s="210"/>
      <c r="BR489" s="210"/>
      <c r="BS489" s="210"/>
      <c r="BU489" s="208">
        <f>+BU463+1</f>
        <v>43484</v>
      </c>
      <c r="BV489" s="209"/>
      <c r="BW489" s="209"/>
      <c r="BX489" s="209"/>
      <c r="BY489" s="210"/>
      <c r="BZ489" s="210"/>
      <c r="CA489" s="210"/>
      <c r="CB489" s="210"/>
      <c r="CC489" s="210"/>
      <c r="CD489" s="210"/>
      <c r="CE489" s="210"/>
      <c r="CF489" s="210"/>
      <c r="CG489" s="210"/>
      <c r="CH489" s="210"/>
      <c r="CI489" s="210"/>
      <c r="CJ489" s="210"/>
      <c r="CK489" s="210"/>
    </row>
    <row r="490" spans="1:89" ht="18" thickBot="1" x14ac:dyDescent="0.35">
      <c r="A490" s="27">
        <f>+A489</f>
        <v>43484</v>
      </c>
      <c r="D490" s="28" t="s">
        <v>5</v>
      </c>
      <c r="E490" s="29"/>
      <c r="F490" s="29"/>
      <c r="G490" s="29"/>
      <c r="H490" s="30"/>
      <c r="I490" s="21"/>
      <c r="J490" s="31" t="s">
        <v>6</v>
      </c>
      <c r="K490" s="32"/>
      <c r="L490" s="32"/>
      <c r="M490" s="32"/>
      <c r="N490" s="32"/>
      <c r="O490" s="33"/>
      <c r="S490" s="27">
        <f>+S489</f>
        <v>43484</v>
      </c>
      <c r="V490" s="34" t="s">
        <v>5</v>
      </c>
      <c r="W490" s="35"/>
      <c r="X490" s="35"/>
      <c r="Y490" s="35"/>
      <c r="Z490" s="36"/>
      <c r="AA490" s="23"/>
      <c r="AB490" s="37" t="s">
        <v>6</v>
      </c>
      <c r="AC490" s="38"/>
      <c r="AD490" s="38"/>
      <c r="AE490" s="38"/>
      <c r="AF490" s="38"/>
      <c r="AG490" s="39"/>
      <c r="AK490" s="40">
        <f>+AK489</f>
        <v>43484</v>
      </c>
      <c r="AN490" s="41" t="s">
        <v>5</v>
      </c>
      <c r="AO490" s="42"/>
      <c r="AP490" s="42"/>
      <c r="AQ490" s="42"/>
      <c r="AR490" s="43"/>
      <c r="AT490" s="44" t="s">
        <v>6</v>
      </c>
      <c r="AU490" s="45"/>
      <c r="AV490" s="45"/>
      <c r="AW490" s="45"/>
      <c r="AX490" s="45"/>
      <c r="AY490" s="46"/>
      <c r="BC490" s="40">
        <f>+BC489</f>
        <v>43484</v>
      </c>
      <c r="BF490" s="41" t="s">
        <v>5</v>
      </c>
      <c r="BG490" s="42"/>
      <c r="BH490" s="42"/>
      <c r="BI490" s="42"/>
      <c r="BJ490" s="43"/>
      <c r="BL490" s="44" t="s">
        <v>6</v>
      </c>
      <c r="BM490" s="45"/>
      <c r="BN490" s="45"/>
      <c r="BO490" s="45"/>
      <c r="BP490" s="45"/>
      <c r="BQ490" s="46"/>
      <c r="BU490" s="40">
        <f>+BU489</f>
        <v>43484</v>
      </c>
      <c r="BX490" s="41" t="s">
        <v>5</v>
      </c>
      <c r="BY490" s="42"/>
      <c r="BZ490" s="42"/>
      <c r="CA490" s="42"/>
      <c r="CB490" s="43"/>
      <c r="CD490" s="44" t="s">
        <v>6</v>
      </c>
      <c r="CE490" s="45"/>
      <c r="CF490" s="45"/>
      <c r="CG490" s="45"/>
      <c r="CH490" s="45"/>
      <c r="CI490" s="46"/>
    </row>
    <row r="491" spans="1:89" ht="12.75" customHeight="1" x14ac:dyDescent="0.3">
      <c r="A491" s="47" t="s">
        <v>7</v>
      </c>
      <c r="B491" s="48" t="s">
        <v>8</v>
      </c>
      <c r="D491" s="49" t="s">
        <v>9</v>
      </c>
      <c r="E491" s="50" t="s">
        <v>10</v>
      </c>
      <c r="F491" s="50" t="s">
        <v>11</v>
      </c>
      <c r="G491" s="50" t="s">
        <v>12</v>
      </c>
      <c r="H491" s="51" t="s">
        <v>13</v>
      </c>
      <c r="I491" s="21"/>
      <c r="J491" s="52" t="s">
        <v>14</v>
      </c>
      <c r="K491" s="53" t="s">
        <v>15</v>
      </c>
      <c r="L491" s="53" t="s">
        <v>16</v>
      </c>
      <c r="M491" s="53" t="s">
        <v>10</v>
      </c>
      <c r="N491" s="53" t="s">
        <v>12</v>
      </c>
      <c r="O491" s="54" t="s">
        <v>13</v>
      </c>
      <c r="Q491" s="55" t="s">
        <v>17</v>
      </c>
      <c r="S491" s="47" t="s">
        <v>7</v>
      </c>
      <c r="T491" s="48" t="s">
        <v>8</v>
      </c>
      <c r="V491" s="56" t="s">
        <v>9</v>
      </c>
      <c r="W491" s="57" t="s">
        <v>10</v>
      </c>
      <c r="X491" s="57" t="s">
        <v>11</v>
      </c>
      <c r="Y491" s="57" t="s">
        <v>12</v>
      </c>
      <c r="Z491" s="58" t="s">
        <v>13</v>
      </c>
      <c r="AA491" s="23"/>
      <c r="AB491" s="59" t="s">
        <v>14</v>
      </c>
      <c r="AC491" s="60" t="s">
        <v>15</v>
      </c>
      <c r="AD491" s="60" t="s">
        <v>16</v>
      </c>
      <c r="AE491" s="60" t="s">
        <v>10</v>
      </c>
      <c r="AF491" s="60" t="s">
        <v>12</v>
      </c>
      <c r="AG491" s="61" t="s">
        <v>13</v>
      </c>
      <c r="AI491" s="55" t="s">
        <v>17</v>
      </c>
      <c r="AK491" s="62" t="s">
        <v>7</v>
      </c>
      <c r="AL491" s="63" t="s">
        <v>8</v>
      </c>
      <c r="AN491" s="64" t="s">
        <v>9</v>
      </c>
      <c r="AO491" s="65" t="s">
        <v>10</v>
      </c>
      <c r="AP491" s="65" t="s">
        <v>11</v>
      </c>
      <c r="AQ491" s="65" t="s">
        <v>12</v>
      </c>
      <c r="AR491" s="66" t="s">
        <v>13</v>
      </c>
      <c r="AT491" s="67" t="s">
        <v>14</v>
      </c>
      <c r="AU491" s="68" t="s">
        <v>15</v>
      </c>
      <c r="AV491" s="68" t="s">
        <v>16</v>
      </c>
      <c r="AW491" s="68" t="s">
        <v>10</v>
      </c>
      <c r="AX491" s="68" t="s">
        <v>12</v>
      </c>
      <c r="AY491" s="69" t="s">
        <v>13</v>
      </c>
      <c r="BA491" s="70" t="s">
        <v>17</v>
      </c>
      <c r="BB491" s="71"/>
      <c r="BC491" s="47" t="s">
        <v>7</v>
      </c>
      <c r="BD491" s="48" t="s">
        <v>8</v>
      </c>
      <c r="BF491" s="64" t="s">
        <v>9</v>
      </c>
      <c r="BG491" s="65" t="s">
        <v>10</v>
      </c>
      <c r="BH491" s="65" t="s">
        <v>11</v>
      </c>
      <c r="BI491" s="65" t="s">
        <v>12</v>
      </c>
      <c r="BJ491" s="66" t="s">
        <v>13</v>
      </c>
      <c r="BL491" s="67" t="s">
        <v>14</v>
      </c>
      <c r="BM491" s="68" t="s">
        <v>15</v>
      </c>
      <c r="BN491" s="68" t="s">
        <v>16</v>
      </c>
      <c r="BO491" s="68" t="s">
        <v>10</v>
      </c>
      <c r="BP491" s="68" t="s">
        <v>12</v>
      </c>
      <c r="BQ491" s="69" t="s">
        <v>13</v>
      </c>
      <c r="BS491" s="70" t="s">
        <v>17</v>
      </c>
      <c r="BT491" s="71"/>
      <c r="BU491" s="47" t="s">
        <v>7</v>
      </c>
      <c r="BV491" s="48" t="s">
        <v>8</v>
      </c>
      <c r="BX491" s="64" t="s">
        <v>9</v>
      </c>
      <c r="BY491" s="65" t="s">
        <v>10</v>
      </c>
      <c r="BZ491" s="65" t="s">
        <v>11</v>
      </c>
      <c r="CA491" s="65" t="s">
        <v>12</v>
      </c>
      <c r="CB491" s="66" t="s">
        <v>13</v>
      </c>
      <c r="CD491" s="67" t="s">
        <v>14</v>
      </c>
      <c r="CE491" s="68" t="s">
        <v>15</v>
      </c>
      <c r="CF491" s="68" t="s">
        <v>16</v>
      </c>
      <c r="CG491" s="68" t="s">
        <v>10</v>
      </c>
      <c r="CH491" s="68" t="s">
        <v>12</v>
      </c>
      <c r="CI491" s="69" t="s">
        <v>13</v>
      </c>
      <c r="CK491" s="70" t="s">
        <v>17</v>
      </c>
    </row>
    <row r="492" spans="1:89" x14ac:dyDescent="0.3">
      <c r="A492" s="72"/>
      <c r="B492" s="73"/>
      <c r="D492" s="74"/>
      <c r="E492" s="75"/>
      <c r="F492" s="75"/>
      <c r="G492" s="75"/>
      <c r="H492" s="76"/>
      <c r="I492" s="21"/>
      <c r="J492" s="77"/>
      <c r="K492" s="78"/>
      <c r="L492" s="78"/>
      <c r="M492" s="78"/>
      <c r="N492" s="78"/>
      <c r="O492" s="79"/>
      <c r="Q492" s="55"/>
      <c r="S492" s="72"/>
      <c r="T492" s="73"/>
      <c r="V492" s="80"/>
      <c r="W492" s="81"/>
      <c r="X492" s="81"/>
      <c r="Y492" s="81"/>
      <c r="Z492" s="82"/>
      <c r="AA492" s="23"/>
      <c r="AB492" s="83"/>
      <c r="AC492" s="84"/>
      <c r="AD492" s="84"/>
      <c r="AE492" s="84"/>
      <c r="AF492" s="84"/>
      <c r="AG492" s="85"/>
      <c r="AI492" s="55"/>
      <c r="AK492" s="86"/>
      <c r="AL492" s="87"/>
      <c r="AN492" s="88"/>
      <c r="AO492" s="89"/>
      <c r="AP492" s="89"/>
      <c r="AQ492" s="89"/>
      <c r="AR492" s="90"/>
      <c r="AT492" s="91"/>
      <c r="AU492" s="89"/>
      <c r="AV492" s="89"/>
      <c r="AW492" s="89"/>
      <c r="AX492" s="89"/>
      <c r="AY492" s="92"/>
      <c r="BA492" s="70"/>
      <c r="BB492" s="71"/>
      <c r="BC492" s="72"/>
      <c r="BD492" s="73"/>
      <c r="BF492" s="88"/>
      <c r="BG492" s="89"/>
      <c r="BH492" s="89"/>
      <c r="BI492" s="89"/>
      <c r="BJ492" s="90"/>
      <c r="BL492" s="91"/>
      <c r="BM492" s="89"/>
      <c r="BN492" s="89"/>
      <c r="BO492" s="89"/>
      <c r="BP492" s="89"/>
      <c r="BQ492" s="92"/>
      <c r="BS492" s="70"/>
      <c r="BT492" s="71"/>
      <c r="BU492" s="72"/>
      <c r="BV492" s="73"/>
      <c r="BX492" s="88"/>
      <c r="BY492" s="89"/>
      <c r="BZ492" s="89"/>
      <c r="CA492" s="89"/>
      <c r="CB492" s="90"/>
      <c r="CD492" s="91"/>
      <c r="CE492" s="89"/>
      <c r="CF492" s="89"/>
      <c r="CG492" s="89"/>
      <c r="CH492" s="89"/>
      <c r="CI492" s="92"/>
      <c r="CK492" s="70"/>
    </row>
    <row r="493" spans="1:89" s="125" customFormat="1" x14ac:dyDescent="0.3">
      <c r="A493" s="93" t="s">
        <v>19</v>
      </c>
      <c r="B493" s="94"/>
      <c r="C493"/>
      <c r="D493" s="95"/>
      <c r="E493" s="96"/>
      <c r="F493" s="96"/>
      <c r="G493" s="96"/>
      <c r="H493" s="97"/>
      <c r="I493"/>
      <c r="J493" s="98"/>
      <c r="K493" s="99"/>
      <c r="L493" s="99"/>
      <c r="M493" s="99"/>
      <c r="N493" s="99"/>
      <c r="O493" s="100"/>
      <c r="P493"/>
      <c r="Q493" s="101"/>
      <c r="R493"/>
      <c r="S493" s="93" t="s">
        <v>19</v>
      </c>
      <c r="T493" s="94"/>
      <c r="U493"/>
      <c r="V493" s="95"/>
      <c r="W493" s="96"/>
      <c r="X493" s="96"/>
      <c r="Y493" s="96"/>
      <c r="Z493" s="97"/>
      <c r="AA493"/>
      <c r="AB493" s="98"/>
      <c r="AC493" s="99"/>
      <c r="AD493" s="99"/>
      <c r="AE493" s="99"/>
      <c r="AF493" s="99"/>
      <c r="AG493" s="100"/>
      <c r="AH493"/>
      <c r="AI493" s="101"/>
      <c r="AJ493"/>
      <c r="AK493" s="102" t="s">
        <v>20</v>
      </c>
      <c r="AL493" s="103"/>
      <c r="AM493" s="26"/>
      <c r="AN493" s="104"/>
      <c r="AO493" s="105"/>
      <c r="AP493" s="105"/>
      <c r="AQ493" s="105"/>
      <c r="AR493" s="106"/>
      <c r="AS493" s="107"/>
      <c r="AT493" s="108"/>
      <c r="AU493" s="105"/>
      <c r="AV493" s="105"/>
      <c r="AW493" s="105"/>
      <c r="AX493" s="105"/>
      <c r="AY493" s="109"/>
      <c r="AZ493" s="26"/>
      <c r="BA493" s="110"/>
      <c r="BB493" s="111"/>
      <c r="BC493" s="93" t="str">
        <f t="shared" ref="BC493:BC512" si="580">BC466</f>
        <v>GAN.CRIANZA</v>
      </c>
      <c r="BD493" s="94"/>
      <c r="BE493" s="112"/>
      <c r="BF493" s="113"/>
      <c r="BG493" s="114"/>
      <c r="BH493" s="114"/>
      <c r="BI493" s="114"/>
      <c r="BJ493" s="115"/>
      <c r="BK493" s="112"/>
      <c r="BL493" s="116"/>
      <c r="BM493" s="114"/>
      <c r="BN493" s="114"/>
      <c r="BO493" s="114"/>
      <c r="BP493" s="114"/>
      <c r="BQ493" s="117"/>
      <c r="BR493" s="26"/>
      <c r="BS493" s="118"/>
      <c r="BT493" s="111"/>
      <c r="BU493" s="93" t="str">
        <f t="shared" ref="BU493:BU512" si="581">BU466</f>
        <v>GAN.CRIANZA</v>
      </c>
      <c r="BV493" s="94"/>
      <c r="BW493" s="112"/>
      <c r="BX493" s="119"/>
      <c r="BY493" s="120"/>
      <c r="BZ493" s="120"/>
      <c r="CA493" s="120"/>
      <c r="CB493" s="121"/>
      <c r="CC493" s="112"/>
      <c r="CD493" s="122"/>
      <c r="CE493" s="120"/>
      <c r="CF493" s="120"/>
      <c r="CG493" s="120"/>
      <c r="CH493" s="120"/>
      <c r="CI493" s="123"/>
      <c r="CJ493" s="26"/>
      <c r="CK493" s="124"/>
    </row>
    <row r="494" spans="1:89" x14ac:dyDescent="0.3">
      <c r="A494" s="126" t="str">
        <f t="shared" ref="A494:A499" si="582">+A467</f>
        <v xml:space="preserve">BECERRAS </v>
      </c>
      <c r="B494" s="127">
        <f t="shared" ref="B494:B499" si="583">+Q467</f>
        <v>0</v>
      </c>
      <c r="D494" s="128"/>
      <c r="E494" s="129"/>
      <c r="F494" s="129"/>
      <c r="G494" s="129"/>
      <c r="H494" s="130"/>
      <c r="I494" s="131"/>
      <c r="J494" s="132"/>
      <c r="K494" s="129"/>
      <c r="L494" s="129"/>
      <c r="M494" s="129"/>
      <c r="N494" s="129"/>
      <c r="O494" s="133"/>
      <c r="Q494" s="134">
        <f t="shared" ref="Q494:Q499" si="584">SUM(B494+D494+E494+F494+G494+H494-J494-K494-L494-M494-N494-O494)</f>
        <v>0</v>
      </c>
      <c r="S494" s="126" t="str">
        <f t="shared" ref="S494:S499" si="585">+S467</f>
        <v xml:space="preserve">BECERRAS </v>
      </c>
      <c r="T494" s="135">
        <f t="shared" ref="T494:T499" si="586">+AI467</f>
        <v>70</v>
      </c>
      <c r="V494" s="136"/>
      <c r="W494" s="137"/>
      <c r="X494" s="137"/>
      <c r="Y494" s="137"/>
      <c r="Z494" s="138"/>
      <c r="AB494" s="139"/>
      <c r="AC494" s="137"/>
      <c r="AD494" s="137"/>
      <c r="AE494" s="137"/>
      <c r="AF494" s="137"/>
      <c r="AG494" s="140"/>
      <c r="AI494" s="134">
        <f t="shared" ref="AI494:AI499" si="587">SUM(T494+V494+W494+X494+Y494+Z494-AB494-AC494-AD494-AE494-AF494-AG494)</f>
        <v>70</v>
      </c>
      <c r="AK494" s="141" t="str">
        <f t="shared" ref="AK494:AK499" si="588">AK467</f>
        <v>POTRO HEMBRA</v>
      </c>
      <c r="AL494" s="142">
        <f t="shared" ref="AL494:AL499" si="589">+BA467</f>
        <v>4</v>
      </c>
      <c r="AN494" s="143"/>
      <c r="AO494" s="144"/>
      <c r="AP494" s="144"/>
      <c r="AQ494" s="144"/>
      <c r="AR494" s="145"/>
      <c r="AS494" s="146"/>
      <c r="AT494" s="147"/>
      <c r="AU494" s="144"/>
      <c r="AV494" s="144"/>
      <c r="AW494" s="144"/>
      <c r="AX494" s="144"/>
      <c r="AY494" s="148"/>
      <c r="BA494" s="110">
        <f t="shared" ref="BA494:BA499" si="590">SUM(AL494+AN494+AO494+AP494+AQ494+AR494-AT494-AU494-AV494-AW494-AX494-AY494)</f>
        <v>4</v>
      </c>
      <c r="BB494" s="149"/>
      <c r="BC494" s="126" t="str">
        <f t="shared" si="580"/>
        <v xml:space="preserve">BECERRAS </v>
      </c>
      <c r="BD494" s="127">
        <f t="shared" ref="BD494:BD499" si="591">+BS467</f>
        <v>0</v>
      </c>
      <c r="BF494" s="150"/>
      <c r="BG494" s="151"/>
      <c r="BH494" s="151"/>
      <c r="BI494" s="151"/>
      <c r="BJ494" s="152"/>
      <c r="BL494" s="153"/>
      <c r="BM494" s="151"/>
      <c r="BN494" s="151"/>
      <c r="BO494" s="151"/>
      <c r="BP494" s="151"/>
      <c r="BQ494" s="154"/>
      <c r="BS494" s="110">
        <f t="shared" ref="BS494:BS499" si="592">SUM(BD494+BF494+BG494+BH494+BI494+BJ494-BL494-BM494-BN494-BO494-BP494-BQ494)</f>
        <v>0</v>
      </c>
      <c r="BT494" s="149"/>
      <c r="BU494" s="126" t="str">
        <f t="shared" si="581"/>
        <v xml:space="preserve">BECERRAS </v>
      </c>
      <c r="BV494" s="127">
        <f t="shared" ref="BV494:BV499" si="593">+CK467</f>
        <v>0</v>
      </c>
      <c r="BX494" s="155"/>
      <c r="BY494" s="156"/>
      <c r="BZ494" s="156"/>
      <c r="CA494" s="156"/>
      <c r="CB494" s="157"/>
      <c r="CD494" s="158"/>
      <c r="CE494" s="156"/>
      <c r="CF494" s="156"/>
      <c r="CG494" s="156"/>
      <c r="CH494" s="156"/>
      <c r="CI494" s="159"/>
      <c r="CK494" s="110">
        <f t="shared" ref="CK494:CK499" si="594">SUM(BV494+BX494+BY494+BZ494+CA494+CB494-CD494-CE494-CF494-CG494-CH494-CI494)</f>
        <v>0</v>
      </c>
    </row>
    <row r="495" spans="1:89" x14ac:dyDescent="0.3">
      <c r="A495" s="126" t="str">
        <f t="shared" si="582"/>
        <v>BECERROS</v>
      </c>
      <c r="B495" s="127">
        <f t="shared" si="583"/>
        <v>0</v>
      </c>
      <c r="D495" s="128"/>
      <c r="E495" s="129"/>
      <c r="F495" s="129"/>
      <c r="G495" s="129"/>
      <c r="H495" s="130"/>
      <c r="I495" s="131"/>
      <c r="J495" s="132"/>
      <c r="K495" s="129"/>
      <c r="L495" s="129"/>
      <c r="M495" s="129"/>
      <c r="N495" s="129"/>
      <c r="O495" s="133"/>
      <c r="Q495" s="134">
        <f t="shared" si="584"/>
        <v>0</v>
      </c>
      <c r="S495" s="126" t="str">
        <f t="shared" si="585"/>
        <v>BECERROS</v>
      </c>
      <c r="T495" s="135">
        <f t="shared" si="586"/>
        <v>62</v>
      </c>
      <c r="V495" s="136">
        <v>6</v>
      </c>
      <c r="W495" s="137"/>
      <c r="X495" s="137"/>
      <c r="Y495" s="137"/>
      <c r="Z495" s="138"/>
      <c r="AB495" s="139"/>
      <c r="AC495" s="137"/>
      <c r="AD495" s="137"/>
      <c r="AE495" s="137"/>
      <c r="AF495" s="137"/>
      <c r="AG495" s="140"/>
      <c r="AI495" s="134">
        <f t="shared" si="587"/>
        <v>68</v>
      </c>
      <c r="AK495" s="141" t="str">
        <f t="shared" si="588"/>
        <v>POTRO MACHO</v>
      </c>
      <c r="AL495" s="142">
        <f t="shared" si="589"/>
        <v>6</v>
      </c>
      <c r="AN495" s="143"/>
      <c r="AO495" s="144"/>
      <c r="AP495" s="144"/>
      <c r="AQ495" s="144"/>
      <c r="AR495" s="145"/>
      <c r="AS495" s="146"/>
      <c r="AT495" s="147"/>
      <c r="AU495" s="144"/>
      <c r="AV495" s="144"/>
      <c r="AW495" s="144"/>
      <c r="AX495" s="144"/>
      <c r="AY495" s="148"/>
      <c r="BA495" s="110">
        <f t="shared" si="590"/>
        <v>6</v>
      </c>
      <c r="BB495" s="149"/>
      <c r="BC495" s="126" t="str">
        <f t="shared" si="580"/>
        <v>BECERROS</v>
      </c>
      <c r="BD495" s="127">
        <f t="shared" si="591"/>
        <v>0</v>
      </c>
      <c r="BF495" s="150"/>
      <c r="BG495" s="151"/>
      <c r="BH495" s="151"/>
      <c r="BI495" s="151"/>
      <c r="BJ495" s="152"/>
      <c r="BL495" s="153"/>
      <c r="BM495" s="151"/>
      <c r="BN495" s="151"/>
      <c r="BO495" s="151"/>
      <c r="BP495" s="151"/>
      <c r="BQ495" s="154"/>
      <c r="BS495" s="110">
        <f t="shared" si="592"/>
        <v>0</v>
      </c>
      <c r="BT495" s="149"/>
      <c r="BU495" s="126" t="str">
        <f t="shared" si="581"/>
        <v>BECERROS</v>
      </c>
      <c r="BV495" s="127">
        <f t="shared" si="593"/>
        <v>0</v>
      </c>
      <c r="BX495" s="155"/>
      <c r="BY495" s="156"/>
      <c r="BZ495" s="156"/>
      <c r="CA495" s="156"/>
      <c r="CB495" s="157"/>
      <c r="CD495" s="158"/>
      <c r="CE495" s="156"/>
      <c r="CF495" s="156"/>
      <c r="CG495" s="156"/>
      <c r="CH495" s="156"/>
      <c r="CI495" s="159"/>
      <c r="CK495" s="110">
        <f t="shared" si="594"/>
        <v>0</v>
      </c>
    </row>
    <row r="496" spans="1:89" x14ac:dyDescent="0.3">
      <c r="A496" s="126" t="str">
        <f t="shared" si="582"/>
        <v>MAUTAS</v>
      </c>
      <c r="B496" s="127">
        <f t="shared" si="583"/>
        <v>54</v>
      </c>
      <c r="D496" s="95"/>
      <c r="E496" s="129"/>
      <c r="F496" s="129"/>
      <c r="G496" s="129"/>
      <c r="H496" s="130"/>
      <c r="I496" s="131"/>
      <c r="J496" s="132"/>
      <c r="K496" s="129"/>
      <c r="L496" s="129"/>
      <c r="M496" s="129"/>
      <c r="N496" s="129"/>
      <c r="O496" s="133"/>
      <c r="Q496" s="134">
        <f t="shared" si="584"/>
        <v>54</v>
      </c>
      <c r="S496" s="126" t="str">
        <f t="shared" si="585"/>
        <v>MAUTAS</v>
      </c>
      <c r="T496" s="135">
        <f t="shared" si="586"/>
        <v>0</v>
      </c>
      <c r="V496" s="95"/>
      <c r="W496" s="137"/>
      <c r="X496" s="137"/>
      <c r="Y496" s="137"/>
      <c r="Z496" s="138"/>
      <c r="AB496" s="139"/>
      <c r="AC496" s="137"/>
      <c r="AD496" s="137"/>
      <c r="AE496" s="137"/>
      <c r="AF496" s="137"/>
      <c r="AG496" s="140"/>
      <c r="AI496" s="134">
        <f t="shared" si="587"/>
        <v>0</v>
      </c>
      <c r="AK496" s="141" t="str">
        <f t="shared" si="588"/>
        <v>CABALLO</v>
      </c>
      <c r="AL496" s="142">
        <f t="shared" si="589"/>
        <v>8</v>
      </c>
      <c r="AN496" s="95"/>
      <c r="AO496" s="144"/>
      <c r="AP496" s="144"/>
      <c r="AQ496" s="144"/>
      <c r="AR496" s="145"/>
      <c r="AS496" s="146"/>
      <c r="AT496" s="147"/>
      <c r="AU496" s="144"/>
      <c r="AV496" s="144"/>
      <c r="AW496" s="144"/>
      <c r="AX496" s="144"/>
      <c r="AY496" s="148"/>
      <c r="BA496" s="110">
        <f t="shared" si="590"/>
        <v>8</v>
      </c>
      <c r="BB496" s="149"/>
      <c r="BC496" s="126" t="str">
        <f t="shared" si="580"/>
        <v>MAUTAS</v>
      </c>
      <c r="BD496" s="127">
        <f t="shared" si="591"/>
        <v>0</v>
      </c>
      <c r="BF496" s="113"/>
      <c r="BG496" s="151"/>
      <c r="BH496" s="151"/>
      <c r="BI496" s="151"/>
      <c r="BJ496" s="152"/>
      <c r="BL496" s="153"/>
      <c r="BM496" s="151"/>
      <c r="BN496" s="151"/>
      <c r="BO496" s="151"/>
      <c r="BP496" s="151"/>
      <c r="BQ496" s="154"/>
      <c r="BS496" s="110">
        <f t="shared" si="592"/>
        <v>0</v>
      </c>
      <c r="BT496" s="149"/>
      <c r="BU496" s="126" t="str">
        <f t="shared" si="581"/>
        <v>MAUTAS</v>
      </c>
      <c r="BV496" s="127">
        <f t="shared" si="593"/>
        <v>0</v>
      </c>
      <c r="BX496" s="119"/>
      <c r="BY496" s="156"/>
      <c r="BZ496" s="156"/>
      <c r="CA496" s="156"/>
      <c r="CB496" s="157"/>
      <c r="CD496" s="158"/>
      <c r="CE496" s="156"/>
      <c r="CF496" s="156"/>
      <c r="CG496" s="156"/>
      <c r="CH496" s="156"/>
      <c r="CI496" s="159"/>
      <c r="CK496" s="110">
        <f t="shared" si="594"/>
        <v>0</v>
      </c>
    </row>
    <row r="497" spans="1:89" x14ac:dyDescent="0.3">
      <c r="A497" s="126" t="str">
        <f t="shared" si="582"/>
        <v>MAUTES</v>
      </c>
      <c r="B497" s="127">
        <f t="shared" si="583"/>
        <v>458</v>
      </c>
      <c r="D497" s="95"/>
      <c r="E497" s="129"/>
      <c r="F497" s="129"/>
      <c r="G497" s="129"/>
      <c r="H497" s="130"/>
      <c r="I497" s="131"/>
      <c r="J497" s="132"/>
      <c r="K497" s="129"/>
      <c r="L497" s="129"/>
      <c r="M497" s="129"/>
      <c r="N497" s="129"/>
      <c r="O497" s="133"/>
      <c r="Q497" s="134">
        <f t="shared" si="584"/>
        <v>458</v>
      </c>
      <c r="S497" s="126" t="str">
        <f t="shared" si="585"/>
        <v>MAUTES</v>
      </c>
      <c r="T497" s="135">
        <f t="shared" si="586"/>
        <v>0</v>
      </c>
      <c r="V497" s="95"/>
      <c r="W497" s="137"/>
      <c r="X497" s="137"/>
      <c r="Y497" s="137"/>
      <c r="Z497" s="138"/>
      <c r="AB497" s="139"/>
      <c r="AC497" s="137"/>
      <c r="AD497" s="137"/>
      <c r="AE497" s="137"/>
      <c r="AF497" s="137"/>
      <c r="AG497" s="140"/>
      <c r="AI497" s="134">
        <f t="shared" si="587"/>
        <v>0</v>
      </c>
      <c r="AK497" s="141" t="str">
        <f t="shared" si="588"/>
        <v>YEGUA</v>
      </c>
      <c r="AL497" s="142">
        <f t="shared" si="589"/>
        <v>7</v>
      </c>
      <c r="AN497" s="95"/>
      <c r="AO497" s="144"/>
      <c r="AP497" s="144"/>
      <c r="AQ497" s="144"/>
      <c r="AR497" s="145"/>
      <c r="AS497" s="146"/>
      <c r="AT497" s="147"/>
      <c r="AU497" s="144"/>
      <c r="AV497" s="144"/>
      <c r="AW497" s="144"/>
      <c r="AX497" s="144"/>
      <c r="AY497" s="148"/>
      <c r="BA497" s="110">
        <f t="shared" si="590"/>
        <v>7</v>
      </c>
      <c r="BB497" s="149"/>
      <c r="BC497" s="126" t="str">
        <f t="shared" si="580"/>
        <v>MAUTES</v>
      </c>
      <c r="BD497" s="127">
        <f t="shared" si="591"/>
        <v>0</v>
      </c>
      <c r="BF497" s="113"/>
      <c r="BG497" s="151"/>
      <c r="BH497" s="151"/>
      <c r="BI497" s="151"/>
      <c r="BJ497" s="152"/>
      <c r="BL497" s="153"/>
      <c r="BM497" s="151"/>
      <c r="BN497" s="151"/>
      <c r="BO497" s="151"/>
      <c r="BP497" s="151"/>
      <c r="BQ497" s="154"/>
      <c r="BS497" s="110">
        <f t="shared" si="592"/>
        <v>0</v>
      </c>
      <c r="BT497" s="149"/>
      <c r="BU497" s="126" t="str">
        <f t="shared" si="581"/>
        <v>MAUTES</v>
      </c>
      <c r="BV497" s="127">
        <f t="shared" si="593"/>
        <v>0</v>
      </c>
      <c r="BX497" s="119"/>
      <c r="BY497" s="156"/>
      <c r="BZ497" s="156"/>
      <c r="CA497" s="156"/>
      <c r="CB497" s="157"/>
      <c r="CD497" s="158"/>
      <c r="CE497" s="156"/>
      <c r="CF497" s="156"/>
      <c r="CG497" s="156"/>
      <c r="CH497" s="156"/>
      <c r="CI497" s="159"/>
      <c r="CK497" s="110">
        <f t="shared" si="594"/>
        <v>0</v>
      </c>
    </row>
    <row r="498" spans="1:89" x14ac:dyDescent="0.3">
      <c r="A498" s="126">
        <f t="shared" si="582"/>
        <v>0</v>
      </c>
      <c r="B498" s="127">
        <f t="shared" si="583"/>
        <v>0</v>
      </c>
      <c r="D498" s="95"/>
      <c r="E498" s="129"/>
      <c r="F498" s="129"/>
      <c r="G498" s="129"/>
      <c r="H498" s="130"/>
      <c r="I498" s="131"/>
      <c r="J498" s="132"/>
      <c r="K498" s="129"/>
      <c r="L498" s="129"/>
      <c r="M498" s="129"/>
      <c r="N498" s="129"/>
      <c r="O498" s="133"/>
      <c r="Q498" s="134">
        <f t="shared" si="584"/>
        <v>0</v>
      </c>
      <c r="S498" s="126">
        <f t="shared" si="585"/>
        <v>0</v>
      </c>
      <c r="T498" s="135">
        <f t="shared" si="586"/>
        <v>0</v>
      </c>
      <c r="V498" s="95"/>
      <c r="W498" s="137"/>
      <c r="X498" s="137"/>
      <c r="Y498" s="137"/>
      <c r="Z498" s="138"/>
      <c r="AB498" s="139"/>
      <c r="AC498" s="137"/>
      <c r="AD498" s="137"/>
      <c r="AE498" s="137"/>
      <c r="AF498" s="137"/>
      <c r="AG498" s="140"/>
      <c r="AI498" s="134">
        <f t="shared" si="587"/>
        <v>0</v>
      </c>
      <c r="AK498" s="141">
        <f t="shared" si="588"/>
        <v>0</v>
      </c>
      <c r="AL498" s="142">
        <f t="shared" si="589"/>
        <v>0</v>
      </c>
      <c r="AN498" s="95"/>
      <c r="AO498" s="144"/>
      <c r="AP498" s="144"/>
      <c r="AQ498" s="144"/>
      <c r="AR498" s="145"/>
      <c r="AS498" s="146"/>
      <c r="AT498" s="147"/>
      <c r="AU498" s="144"/>
      <c r="AV498" s="144"/>
      <c r="AW498" s="144"/>
      <c r="AX498" s="144"/>
      <c r="AY498" s="148"/>
      <c r="BA498" s="110">
        <f t="shared" si="590"/>
        <v>0</v>
      </c>
      <c r="BB498" s="149"/>
      <c r="BC498" s="126">
        <f t="shared" si="580"/>
        <v>0</v>
      </c>
      <c r="BD498" s="127">
        <f t="shared" si="591"/>
        <v>0</v>
      </c>
      <c r="BF498" s="113"/>
      <c r="BG498" s="151"/>
      <c r="BH498" s="151"/>
      <c r="BI498" s="151"/>
      <c r="BJ498" s="152"/>
      <c r="BL498" s="153"/>
      <c r="BM498" s="151"/>
      <c r="BN498" s="151"/>
      <c r="BO498" s="151"/>
      <c r="BP498" s="151"/>
      <c r="BQ498" s="154"/>
      <c r="BS498" s="110">
        <f t="shared" si="592"/>
        <v>0</v>
      </c>
      <c r="BT498" s="149"/>
      <c r="BU498" s="126">
        <f t="shared" si="581"/>
        <v>0</v>
      </c>
      <c r="BV498" s="127">
        <f t="shared" si="593"/>
        <v>0</v>
      </c>
      <c r="BX498" s="119"/>
      <c r="BY498" s="156"/>
      <c r="BZ498" s="156"/>
      <c r="CA498" s="156"/>
      <c r="CB498" s="157"/>
      <c r="CD498" s="158"/>
      <c r="CE498" s="156"/>
      <c r="CF498" s="156"/>
      <c r="CG498" s="156"/>
      <c r="CH498" s="156"/>
      <c r="CI498" s="159"/>
      <c r="CK498" s="110">
        <f t="shared" si="594"/>
        <v>0</v>
      </c>
    </row>
    <row r="499" spans="1:89" x14ac:dyDescent="0.3">
      <c r="A499" s="126">
        <f t="shared" si="582"/>
        <v>0</v>
      </c>
      <c r="B499" s="127">
        <f t="shared" si="583"/>
        <v>0</v>
      </c>
      <c r="D499" s="95"/>
      <c r="E499" s="129"/>
      <c r="F499" s="129"/>
      <c r="G499" s="129"/>
      <c r="H499" s="130"/>
      <c r="I499" s="131"/>
      <c r="J499" s="132"/>
      <c r="K499" s="129"/>
      <c r="L499" s="129"/>
      <c r="M499" s="129"/>
      <c r="N499" s="129"/>
      <c r="O499" s="133"/>
      <c r="Q499" s="134">
        <f t="shared" si="584"/>
        <v>0</v>
      </c>
      <c r="S499" s="126">
        <f t="shared" si="585"/>
        <v>0</v>
      </c>
      <c r="T499" s="135">
        <f t="shared" si="586"/>
        <v>0</v>
      </c>
      <c r="V499" s="95"/>
      <c r="W499" s="137"/>
      <c r="X499" s="137"/>
      <c r="Y499" s="137"/>
      <c r="Z499" s="138"/>
      <c r="AB499" s="139"/>
      <c r="AC499" s="137"/>
      <c r="AD499" s="137"/>
      <c r="AE499" s="137"/>
      <c r="AF499" s="137"/>
      <c r="AG499" s="140"/>
      <c r="AI499" s="134">
        <f t="shared" si="587"/>
        <v>0</v>
      </c>
      <c r="AK499" s="141">
        <f t="shared" si="588"/>
        <v>0</v>
      </c>
      <c r="AL499" s="142">
        <f t="shared" si="589"/>
        <v>0</v>
      </c>
      <c r="AN499" s="95"/>
      <c r="AO499" s="144"/>
      <c r="AP499" s="144"/>
      <c r="AQ499" s="144"/>
      <c r="AR499" s="145"/>
      <c r="AS499" s="146"/>
      <c r="AT499" s="147"/>
      <c r="AU499" s="144"/>
      <c r="AV499" s="144"/>
      <c r="AW499" s="144"/>
      <c r="AX499" s="144"/>
      <c r="AY499" s="148"/>
      <c r="BA499" s="110">
        <f t="shared" si="590"/>
        <v>0</v>
      </c>
      <c r="BB499" s="149"/>
      <c r="BC499" s="126">
        <f t="shared" si="580"/>
        <v>0</v>
      </c>
      <c r="BD499" s="127">
        <f t="shared" si="591"/>
        <v>0</v>
      </c>
      <c r="BF499" s="113"/>
      <c r="BG499" s="151"/>
      <c r="BH499" s="151"/>
      <c r="BI499" s="151"/>
      <c r="BJ499" s="152"/>
      <c r="BL499" s="153"/>
      <c r="BM499" s="151"/>
      <c r="BN499" s="151"/>
      <c r="BO499" s="151"/>
      <c r="BP499" s="151"/>
      <c r="BQ499" s="154"/>
      <c r="BS499" s="110">
        <f t="shared" si="592"/>
        <v>0</v>
      </c>
      <c r="BT499" s="149"/>
      <c r="BU499" s="126">
        <f t="shared" si="581"/>
        <v>0</v>
      </c>
      <c r="BV499" s="127">
        <f t="shared" si="593"/>
        <v>0</v>
      </c>
      <c r="BX499" s="119"/>
      <c r="BY499" s="156"/>
      <c r="BZ499" s="156"/>
      <c r="CA499" s="156"/>
      <c r="CB499" s="157"/>
      <c r="CD499" s="158"/>
      <c r="CE499" s="156"/>
      <c r="CF499" s="156"/>
      <c r="CG499" s="156"/>
      <c r="CH499" s="156"/>
      <c r="CI499" s="159"/>
      <c r="CK499" s="110">
        <f t="shared" si="594"/>
        <v>0</v>
      </c>
    </row>
    <row r="500" spans="1:89" s="125" customFormat="1" x14ac:dyDescent="0.3">
      <c r="A500" s="93" t="s">
        <v>29</v>
      </c>
      <c r="B500" s="127"/>
      <c r="C500"/>
      <c r="D500" s="95"/>
      <c r="E500" s="160"/>
      <c r="F500" s="160"/>
      <c r="G500" s="160"/>
      <c r="H500" s="161"/>
      <c r="I500" s="131"/>
      <c r="J500" s="162"/>
      <c r="K500" s="163"/>
      <c r="L500" s="163"/>
      <c r="M500" s="163"/>
      <c r="N500" s="163"/>
      <c r="O500" s="164"/>
      <c r="P500"/>
      <c r="Q500" s="134"/>
      <c r="R500"/>
      <c r="S500" s="93" t="s">
        <v>29</v>
      </c>
      <c r="T500" s="135"/>
      <c r="U500"/>
      <c r="V500" s="95"/>
      <c r="W500" s="165"/>
      <c r="X500" s="165"/>
      <c r="Y500" s="165"/>
      <c r="Z500" s="166"/>
      <c r="AA500"/>
      <c r="AB500" s="167"/>
      <c r="AC500" s="168"/>
      <c r="AD500" s="168"/>
      <c r="AE500" s="168"/>
      <c r="AF500" s="168"/>
      <c r="AG500" s="169"/>
      <c r="AH500"/>
      <c r="AI500" s="101"/>
      <c r="AJ500"/>
      <c r="AK500" s="102" t="s">
        <v>30</v>
      </c>
      <c r="AL500" s="142"/>
      <c r="AM500" s="26"/>
      <c r="AN500" s="95"/>
      <c r="AO500" s="170"/>
      <c r="AP500" s="170"/>
      <c r="AQ500" s="170"/>
      <c r="AR500" s="171"/>
      <c r="AS500" s="107"/>
      <c r="AT500" s="172"/>
      <c r="AU500" s="170"/>
      <c r="AV500" s="170"/>
      <c r="AW500" s="170"/>
      <c r="AX500" s="170"/>
      <c r="AY500" s="173"/>
      <c r="AZ500" s="107"/>
      <c r="BA500" s="174"/>
      <c r="BB500" s="111"/>
      <c r="BC500" s="93" t="str">
        <f t="shared" si="580"/>
        <v>GAN. PRODUCCION</v>
      </c>
      <c r="BD500" s="127"/>
      <c r="BE500" s="26"/>
      <c r="BF500" s="113"/>
      <c r="BG500" s="114"/>
      <c r="BH500" s="114"/>
      <c r="BI500" s="114"/>
      <c r="BJ500" s="115"/>
      <c r="BK500" s="112"/>
      <c r="BL500" s="116"/>
      <c r="BM500" s="114"/>
      <c r="BN500" s="114"/>
      <c r="BO500" s="114"/>
      <c r="BP500" s="114"/>
      <c r="BQ500" s="117"/>
      <c r="BR500" s="26"/>
      <c r="BS500" s="118"/>
      <c r="BT500" s="111"/>
      <c r="BU500" s="93" t="str">
        <f t="shared" si="581"/>
        <v>GAN. PRODUCCION</v>
      </c>
      <c r="BV500" s="127"/>
      <c r="BW500" s="26"/>
      <c r="BX500" s="119"/>
      <c r="BY500" s="120"/>
      <c r="BZ500" s="120"/>
      <c r="CA500" s="120"/>
      <c r="CB500" s="121"/>
      <c r="CC500" s="112"/>
      <c r="CD500" s="122"/>
      <c r="CE500" s="120"/>
      <c r="CF500" s="120"/>
      <c r="CG500" s="120"/>
      <c r="CH500" s="120"/>
      <c r="CI500" s="123"/>
      <c r="CJ500" s="26"/>
      <c r="CK500" s="124"/>
    </row>
    <row r="501" spans="1:89" x14ac:dyDescent="0.3">
      <c r="A501" s="126" t="str">
        <f t="shared" ref="A501:A507" si="595">+A474</f>
        <v>VACAS EN PRODUCCION</v>
      </c>
      <c r="B501" s="127">
        <f t="shared" ref="B501:B507" si="596">+Q474</f>
        <v>0</v>
      </c>
      <c r="D501" s="95"/>
      <c r="E501" s="129"/>
      <c r="F501" s="129"/>
      <c r="G501" s="129"/>
      <c r="H501" s="130"/>
      <c r="I501" s="131"/>
      <c r="J501" s="132"/>
      <c r="K501" s="129"/>
      <c r="L501" s="129"/>
      <c r="M501" s="129"/>
      <c r="N501" s="129"/>
      <c r="O501" s="133"/>
      <c r="Q501" s="134">
        <f t="shared" ref="Q501:Q507" si="597">SUM(B501+D501+E501+F501+G501+H501-J501-K501-L501-M501-N501-O501)</f>
        <v>0</v>
      </c>
      <c r="S501" s="126" t="str">
        <f t="shared" ref="S501:S507" si="598">+S474</f>
        <v>VACAS EN PRODUCCION</v>
      </c>
      <c r="T501" s="135">
        <f t="shared" ref="T501:T507" si="599">+AI474</f>
        <v>160</v>
      </c>
      <c r="V501" s="95"/>
      <c r="W501" s="137"/>
      <c r="X501" s="137"/>
      <c r="Y501" s="137"/>
      <c r="Z501" s="138">
        <v>5</v>
      </c>
      <c r="AB501" s="139"/>
      <c r="AC501" s="137"/>
      <c r="AD501" s="137"/>
      <c r="AE501" s="137"/>
      <c r="AF501" s="137"/>
      <c r="AG501" s="140"/>
      <c r="AI501" s="134">
        <f t="shared" ref="AI501:AI507" si="600">SUM(T501+V501+W501+X501+Y501+Z501-AB501-AC501-AD501-AE501-AF501-AG501)</f>
        <v>165</v>
      </c>
      <c r="AK501" s="141" t="str">
        <f t="shared" ref="AK501:AK507" si="601">AK474</f>
        <v>POTRO HEMBRA</v>
      </c>
      <c r="AL501" s="142">
        <f t="shared" ref="AL501:AL507" si="602">+BA474</f>
        <v>1</v>
      </c>
      <c r="AN501" s="95"/>
      <c r="AO501" s="144"/>
      <c r="AP501" s="144"/>
      <c r="AQ501" s="144"/>
      <c r="AR501" s="145"/>
      <c r="AS501" s="146"/>
      <c r="AT501" s="147"/>
      <c r="AU501" s="144"/>
      <c r="AV501" s="144"/>
      <c r="AW501" s="144"/>
      <c r="AX501" s="144"/>
      <c r="AY501" s="148"/>
      <c r="BA501" s="110">
        <f t="shared" ref="BA501:BA507" si="603">SUM(AL501+AN501+AO501+AP501+AQ501+AR501-AT501-AU501-AV501-AW501-AX501-AY501)</f>
        <v>1</v>
      </c>
      <c r="BB501" s="149"/>
      <c r="BC501" s="126" t="str">
        <f t="shared" si="580"/>
        <v>VACAS EN PRODUCCION</v>
      </c>
      <c r="BD501" s="127">
        <f t="shared" ref="BD501:BD507" si="604">+BS474</f>
        <v>0</v>
      </c>
      <c r="BF501" s="113"/>
      <c r="BG501" s="151"/>
      <c r="BH501" s="151"/>
      <c r="BI501" s="151"/>
      <c r="BJ501" s="152"/>
      <c r="BL501" s="153"/>
      <c r="BM501" s="151"/>
      <c r="BN501" s="151"/>
      <c r="BO501" s="151"/>
      <c r="BP501" s="151"/>
      <c r="BQ501" s="154"/>
      <c r="BS501" s="110">
        <f t="shared" ref="BS501:BS507" si="605">SUM(BD501+BF501+BG501+BH501+BI501+BJ501-BL501-BM501-BN501-BO501-BP501-BQ501)</f>
        <v>0</v>
      </c>
      <c r="BT501" s="149"/>
      <c r="BU501" s="126" t="str">
        <f t="shared" si="581"/>
        <v>VACAS EN PRODUCCION</v>
      </c>
      <c r="BV501" s="127">
        <f>+CK474</f>
        <v>0</v>
      </c>
      <c r="BX501" s="119"/>
      <c r="BY501" s="156"/>
      <c r="BZ501" s="156"/>
      <c r="CA501" s="156"/>
      <c r="CB501" s="157"/>
      <c r="CD501" s="158"/>
      <c r="CE501" s="156"/>
      <c r="CF501" s="156"/>
      <c r="CG501" s="156"/>
      <c r="CH501" s="156"/>
      <c r="CI501" s="159"/>
      <c r="CK501" s="110">
        <f t="shared" ref="CK501:CK507" si="606">SUM(BV501+BX501+BY501+BZ501+CA501+CB501-CD501-CE501-CF501-CG501-CH501-CI501)</f>
        <v>0</v>
      </c>
    </row>
    <row r="502" spans="1:89" x14ac:dyDescent="0.3">
      <c r="A502" s="126" t="str">
        <f t="shared" si="595"/>
        <v>VACAS PREÑADAS</v>
      </c>
      <c r="B502" s="127">
        <f t="shared" si="596"/>
        <v>0</v>
      </c>
      <c r="D502" s="95"/>
      <c r="E502" s="129"/>
      <c r="F502" s="129"/>
      <c r="G502" s="129"/>
      <c r="H502" s="130"/>
      <c r="I502" s="131"/>
      <c r="J502" s="132"/>
      <c r="K502" s="129"/>
      <c r="L502" s="129"/>
      <c r="M502" s="129"/>
      <c r="N502" s="129"/>
      <c r="O502" s="133"/>
      <c r="Q502" s="134">
        <f t="shared" si="597"/>
        <v>0</v>
      </c>
      <c r="S502" s="126" t="str">
        <f t="shared" si="598"/>
        <v>VACAS PREÑADAS</v>
      </c>
      <c r="T502" s="135">
        <f t="shared" si="599"/>
        <v>11</v>
      </c>
      <c r="V502" s="95"/>
      <c r="W502" s="137"/>
      <c r="X502" s="137"/>
      <c r="Y502" s="137"/>
      <c r="Z502" s="138"/>
      <c r="AB502" s="139"/>
      <c r="AC502" s="137"/>
      <c r="AD502" s="137"/>
      <c r="AE502" s="137"/>
      <c r="AF502" s="137"/>
      <c r="AG502" s="140">
        <v>5</v>
      </c>
      <c r="AI502" s="134">
        <f t="shared" si="600"/>
        <v>6</v>
      </c>
      <c r="AK502" s="141" t="str">
        <f t="shared" si="601"/>
        <v>POTRO MACHO</v>
      </c>
      <c r="AL502" s="142">
        <f t="shared" si="602"/>
        <v>0</v>
      </c>
      <c r="AN502" s="95"/>
      <c r="AO502" s="144"/>
      <c r="AP502" s="144"/>
      <c r="AQ502" s="144"/>
      <c r="AR502" s="145"/>
      <c r="AS502" s="146"/>
      <c r="AT502" s="147"/>
      <c r="AU502" s="144"/>
      <c r="AV502" s="144"/>
      <c r="AW502" s="144"/>
      <c r="AX502" s="144"/>
      <c r="AY502" s="148"/>
      <c r="BA502" s="110">
        <f t="shared" si="603"/>
        <v>0</v>
      </c>
      <c r="BB502" s="149"/>
      <c r="BC502" s="126" t="str">
        <f t="shared" si="580"/>
        <v>VACAS PREÑADAS</v>
      </c>
      <c r="BD502" s="127">
        <f t="shared" si="604"/>
        <v>0</v>
      </c>
      <c r="BF502" s="113"/>
      <c r="BG502" s="151"/>
      <c r="BH502" s="151"/>
      <c r="BI502" s="151"/>
      <c r="BJ502" s="152"/>
      <c r="BL502" s="153"/>
      <c r="BM502" s="151"/>
      <c r="BN502" s="151"/>
      <c r="BO502" s="151"/>
      <c r="BP502" s="151"/>
      <c r="BQ502" s="154"/>
      <c r="BS502" s="110">
        <f t="shared" si="605"/>
        <v>0</v>
      </c>
      <c r="BT502" s="149"/>
      <c r="BU502" s="126" t="str">
        <f t="shared" si="581"/>
        <v>VACAS PREÑADAS</v>
      </c>
      <c r="BV502" s="127">
        <f t="shared" ref="BV502:BV507" si="607">+CK475</f>
        <v>0</v>
      </c>
      <c r="BX502" s="119"/>
      <c r="BY502" s="156"/>
      <c r="BZ502" s="156"/>
      <c r="CA502" s="156"/>
      <c r="CB502" s="157"/>
      <c r="CD502" s="158"/>
      <c r="CE502" s="156"/>
      <c r="CF502" s="156"/>
      <c r="CG502" s="156"/>
      <c r="CH502" s="156"/>
      <c r="CI502" s="159"/>
      <c r="CK502" s="110">
        <f t="shared" si="606"/>
        <v>0</v>
      </c>
    </row>
    <row r="503" spans="1:89" x14ac:dyDescent="0.3">
      <c r="A503" s="126" t="str">
        <f t="shared" si="595"/>
        <v>VACAS VACIAS</v>
      </c>
      <c r="B503" s="127">
        <f t="shared" si="596"/>
        <v>2</v>
      </c>
      <c r="D503" s="95"/>
      <c r="E503" s="129"/>
      <c r="F503" s="129"/>
      <c r="G503" s="129"/>
      <c r="H503" s="130"/>
      <c r="I503" s="131"/>
      <c r="J503" s="132"/>
      <c r="K503" s="129"/>
      <c r="L503" s="129"/>
      <c r="M503" s="129"/>
      <c r="N503" s="129"/>
      <c r="O503" s="133"/>
      <c r="Q503" s="134">
        <f t="shared" si="597"/>
        <v>2</v>
      </c>
      <c r="S503" s="126" t="str">
        <f t="shared" si="598"/>
        <v>VACAS VACIAS</v>
      </c>
      <c r="T503" s="135">
        <f t="shared" si="599"/>
        <v>0</v>
      </c>
      <c r="V503" s="95"/>
      <c r="W503" s="137"/>
      <c r="X503" s="137"/>
      <c r="Y503" s="137"/>
      <c r="Z503" s="138"/>
      <c r="AB503" s="139"/>
      <c r="AC503" s="137"/>
      <c r="AD503" s="137"/>
      <c r="AE503" s="137"/>
      <c r="AF503" s="137"/>
      <c r="AG503" s="140"/>
      <c r="AI503" s="134">
        <f t="shared" si="600"/>
        <v>0</v>
      </c>
      <c r="AK503" s="141" t="str">
        <f t="shared" si="601"/>
        <v>CABALLO</v>
      </c>
      <c r="AL503" s="142">
        <f t="shared" si="602"/>
        <v>1</v>
      </c>
      <c r="AN503" s="95"/>
      <c r="AO503" s="144"/>
      <c r="AP503" s="144"/>
      <c r="AQ503" s="144"/>
      <c r="AR503" s="145"/>
      <c r="AS503" s="146"/>
      <c r="AT503" s="147"/>
      <c r="AU503" s="144"/>
      <c r="AV503" s="144"/>
      <c r="AW503" s="144"/>
      <c r="AX503" s="144"/>
      <c r="AY503" s="148"/>
      <c r="BA503" s="110">
        <f t="shared" si="603"/>
        <v>1</v>
      </c>
      <c r="BB503" s="149"/>
      <c r="BC503" s="126" t="str">
        <f t="shared" si="580"/>
        <v>VACAS VACIAS</v>
      </c>
      <c r="BD503" s="127">
        <f t="shared" si="604"/>
        <v>0</v>
      </c>
      <c r="BF503" s="113"/>
      <c r="BG503" s="151"/>
      <c r="BH503" s="151"/>
      <c r="BI503" s="151"/>
      <c r="BJ503" s="152"/>
      <c r="BL503" s="153"/>
      <c r="BM503" s="151"/>
      <c r="BN503" s="151"/>
      <c r="BO503" s="151"/>
      <c r="BP503" s="151"/>
      <c r="BQ503" s="154"/>
      <c r="BS503" s="110">
        <f t="shared" si="605"/>
        <v>0</v>
      </c>
      <c r="BT503" s="149"/>
      <c r="BU503" s="126" t="str">
        <f t="shared" si="581"/>
        <v>VACAS VACIAS</v>
      </c>
      <c r="BV503" s="127">
        <f t="shared" si="607"/>
        <v>0</v>
      </c>
      <c r="BX503" s="119"/>
      <c r="BY503" s="156"/>
      <c r="BZ503" s="156"/>
      <c r="CA503" s="156"/>
      <c r="CB503" s="157"/>
      <c r="CD503" s="158"/>
      <c r="CE503" s="156"/>
      <c r="CF503" s="156"/>
      <c r="CG503" s="156"/>
      <c r="CH503" s="156"/>
      <c r="CI503" s="159"/>
      <c r="CK503" s="110">
        <f t="shared" si="606"/>
        <v>0</v>
      </c>
    </row>
    <row r="504" spans="1:89" x14ac:dyDescent="0.3">
      <c r="A504" s="126" t="str">
        <f t="shared" si="595"/>
        <v>NOVILLAS VACIAS</v>
      </c>
      <c r="B504" s="127">
        <f t="shared" si="596"/>
        <v>1</v>
      </c>
      <c r="D504" s="95"/>
      <c r="E504" s="129"/>
      <c r="F504" s="129"/>
      <c r="G504" s="129"/>
      <c r="H504" s="130"/>
      <c r="I504" s="131"/>
      <c r="J504" s="132"/>
      <c r="K504" s="129"/>
      <c r="L504" s="129"/>
      <c r="M504" s="129"/>
      <c r="N504" s="129"/>
      <c r="O504" s="133"/>
      <c r="Q504" s="134">
        <f t="shared" si="597"/>
        <v>1</v>
      </c>
      <c r="S504" s="126" t="str">
        <f t="shared" si="598"/>
        <v>NOVILLAS VACIAS</v>
      </c>
      <c r="T504" s="135">
        <f t="shared" si="599"/>
        <v>0</v>
      </c>
      <c r="V504" s="95"/>
      <c r="W504" s="137"/>
      <c r="X504" s="137"/>
      <c r="Y504" s="137"/>
      <c r="Z504" s="138"/>
      <c r="AB504" s="139"/>
      <c r="AC504" s="137"/>
      <c r="AD504" s="137"/>
      <c r="AE504" s="137"/>
      <c r="AF504" s="137"/>
      <c r="AG504" s="140"/>
      <c r="AI504" s="134">
        <f t="shared" si="600"/>
        <v>0</v>
      </c>
      <c r="AK504" s="141" t="str">
        <f t="shared" si="601"/>
        <v>YEGUA</v>
      </c>
      <c r="AL504" s="142">
        <f t="shared" si="602"/>
        <v>1</v>
      </c>
      <c r="AN504" s="95"/>
      <c r="AO504" s="144"/>
      <c r="AP504" s="144"/>
      <c r="AQ504" s="144"/>
      <c r="AR504" s="145"/>
      <c r="AS504" s="146"/>
      <c r="AT504" s="147"/>
      <c r="AU504" s="144"/>
      <c r="AV504" s="144"/>
      <c r="AW504" s="144"/>
      <c r="AX504" s="144"/>
      <c r="AY504" s="148"/>
      <c r="BA504" s="110">
        <f t="shared" si="603"/>
        <v>1</v>
      </c>
      <c r="BB504" s="149"/>
      <c r="BC504" s="126" t="str">
        <f t="shared" si="580"/>
        <v>NOVILLAS VACIAS</v>
      </c>
      <c r="BD504" s="127">
        <f t="shared" si="604"/>
        <v>0</v>
      </c>
      <c r="BF504" s="113"/>
      <c r="BG504" s="151"/>
      <c r="BH504" s="151"/>
      <c r="BI504" s="151"/>
      <c r="BJ504" s="152"/>
      <c r="BL504" s="153"/>
      <c r="BM504" s="151"/>
      <c r="BN504" s="151"/>
      <c r="BO504" s="151"/>
      <c r="BP504" s="151"/>
      <c r="BQ504" s="154"/>
      <c r="BS504" s="110">
        <f t="shared" si="605"/>
        <v>0</v>
      </c>
      <c r="BT504" s="149"/>
      <c r="BU504" s="126" t="str">
        <f t="shared" si="581"/>
        <v>NOVILLAS VACIAS</v>
      </c>
      <c r="BV504" s="127">
        <f t="shared" si="607"/>
        <v>0</v>
      </c>
      <c r="BX504" s="119"/>
      <c r="BY504" s="156"/>
      <c r="BZ504" s="156"/>
      <c r="CA504" s="156"/>
      <c r="CB504" s="157"/>
      <c r="CD504" s="158"/>
      <c r="CE504" s="156"/>
      <c r="CF504" s="156"/>
      <c r="CG504" s="156"/>
      <c r="CH504" s="156"/>
      <c r="CI504" s="159"/>
      <c r="CK504" s="110">
        <f t="shared" si="606"/>
        <v>0</v>
      </c>
    </row>
    <row r="505" spans="1:89" x14ac:dyDescent="0.3">
      <c r="A505" s="126" t="str">
        <f t="shared" si="595"/>
        <v xml:space="preserve">NOVILLAS PREÑADAS </v>
      </c>
      <c r="B505" s="127">
        <f t="shared" si="596"/>
        <v>0</v>
      </c>
      <c r="D505" s="95"/>
      <c r="E505" s="129"/>
      <c r="F505" s="129"/>
      <c r="G505" s="129"/>
      <c r="H505" s="130"/>
      <c r="I505" s="131"/>
      <c r="J505" s="132"/>
      <c r="K505" s="129"/>
      <c r="L505" s="129"/>
      <c r="M505" s="129"/>
      <c r="N505" s="129"/>
      <c r="O505" s="133"/>
      <c r="Q505" s="134">
        <f t="shared" si="597"/>
        <v>0</v>
      </c>
      <c r="S505" s="126" t="str">
        <f t="shared" si="598"/>
        <v xml:space="preserve">NOVILLAS PREÑADAS </v>
      </c>
      <c r="T505" s="135">
        <f t="shared" si="599"/>
        <v>3</v>
      </c>
      <c r="V505" s="95"/>
      <c r="W505" s="137"/>
      <c r="X505" s="137"/>
      <c r="Y505" s="137"/>
      <c r="Z505" s="138"/>
      <c r="AB505" s="139"/>
      <c r="AC505" s="137"/>
      <c r="AD505" s="137"/>
      <c r="AE505" s="137"/>
      <c r="AF505" s="137"/>
      <c r="AG505" s="140"/>
      <c r="AI505" s="134">
        <f t="shared" si="600"/>
        <v>3</v>
      </c>
      <c r="AK505" s="141">
        <f t="shared" si="601"/>
        <v>0</v>
      </c>
      <c r="AL505" s="142">
        <f t="shared" si="602"/>
        <v>0</v>
      </c>
      <c r="AN505" s="95"/>
      <c r="AO505" s="144"/>
      <c r="AP505" s="144"/>
      <c r="AQ505" s="144"/>
      <c r="AR505" s="145"/>
      <c r="AS505" s="146"/>
      <c r="AT505" s="147"/>
      <c r="AU505" s="144"/>
      <c r="AV505" s="144"/>
      <c r="AW505" s="144"/>
      <c r="AX505" s="144"/>
      <c r="AY505" s="148"/>
      <c r="BA505" s="110">
        <f t="shared" si="603"/>
        <v>0</v>
      </c>
      <c r="BB505" s="149"/>
      <c r="BC505" s="126" t="str">
        <f t="shared" si="580"/>
        <v xml:space="preserve">NOVILLAS PREÑADAS </v>
      </c>
      <c r="BD505" s="127">
        <f t="shared" si="604"/>
        <v>0</v>
      </c>
      <c r="BF505" s="113"/>
      <c r="BG505" s="151"/>
      <c r="BH505" s="151"/>
      <c r="BI505" s="151"/>
      <c r="BJ505" s="152"/>
      <c r="BL505" s="153"/>
      <c r="BM505" s="151"/>
      <c r="BN505" s="151"/>
      <c r="BO505" s="151"/>
      <c r="BP505" s="151"/>
      <c r="BQ505" s="154"/>
      <c r="BS505" s="110">
        <f t="shared" si="605"/>
        <v>0</v>
      </c>
      <c r="BT505" s="149"/>
      <c r="BU505" s="126" t="str">
        <f t="shared" si="581"/>
        <v xml:space="preserve">NOVILLAS PREÑADAS </v>
      </c>
      <c r="BV505" s="127">
        <f t="shared" si="607"/>
        <v>0</v>
      </c>
      <c r="BX505" s="119"/>
      <c r="BY505" s="156"/>
      <c r="BZ505" s="156"/>
      <c r="CA505" s="156"/>
      <c r="CB505" s="157"/>
      <c r="CD505" s="158"/>
      <c r="CE505" s="156"/>
      <c r="CF505" s="156"/>
      <c r="CG505" s="156"/>
      <c r="CH505" s="156"/>
      <c r="CI505" s="159"/>
      <c r="CK505" s="110">
        <f t="shared" si="606"/>
        <v>0</v>
      </c>
    </row>
    <row r="506" spans="1:89" x14ac:dyDescent="0.3">
      <c r="A506" s="126" t="str">
        <f t="shared" si="595"/>
        <v>TOROS</v>
      </c>
      <c r="B506" s="127">
        <f t="shared" si="596"/>
        <v>1</v>
      </c>
      <c r="D506" s="95"/>
      <c r="E506" s="129"/>
      <c r="F506" s="129"/>
      <c r="G506" s="129"/>
      <c r="H506" s="130"/>
      <c r="I506" s="131"/>
      <c r="J506" s="132"/>
      <c r="K506" s="129"/>
      <c r="L506" s="129"/>
      <c r="M506" s="129"/>
      <c r="N506" s="129"/>
      <c r="O506" s="133"/>
      <c r="Q506" s="134">
        <f t="shared" si="597"/>
        <v>1</v>
      </c>
      <c r="S506" s="126" t="str">
        <f t="shared" si="598"/>
        <v>TOROS</v>
      </c>
      <c r="T506" s="135">
        <f t="shared" si="599"/>
        <v>16</v>
      </c>
      <c r="V506" s="95"/>
      <c r="W506" s="137"/>
      <c r="X506" s="137"/>
      <c r="Y506" s="137"/>
      <c r="Z506" s="138"/>
      <c r="AB506" s="139"/>
      <c r="AC506" s="137"/>
      <c r="AD506" s="137"/>
      <c r="AE506" s="137"/>
      <c r="AF506" s="137"/>
      <c r="AG506" s="140"/>
      <c r="AI506" s="134">
        <f t="shared" si="600"/>
        <v>16</v>
      </c>
      <c r="AK506" s="141">
        <f t="shared" si="601"/>
        <v>0</v>
      </c>
      <c r="AL506" s="142">
        <f t="shared" si="602"/>
        <v>0</v>
      </c>
      <c r="AN506" s="95"/>
      <c r="AO506" s="144"/>
      <c r="AP506" s="144"/>
      <c r="AQ506" s="144"/>
      <c r="AR506" s="145"/>
      <c r="AS506" s="146"/>
      <c r="AT506" s="147"/>
      <c r="AU506" s="144"/>
      <c r="AV506" s="144"/>
      <c r="AW506" s="144"/>
      <c r="AX506" s="144"/>
      <c r="AY506" s="148"/>
      <c r="BA506" s="110">
        <f t="shared" si="603"/>
        <v>0</v>
      </c>
      <c r="BB506" s="149"/>
      <c r="BC506" s="126" t="str">
        <f t="shared" si="580"/>
        <v>TOROS</v>
      </c>
      <c r="BD506" s="127">
        <f t="shared" si="604"/>
        <v>0</v>
      </c>
      <c r="BF506" s="113"/>
      <c r="BG506" s="151"/>
      <c r="BH506" s="151"/>
      <c r="BI506" s="151"/>
      <c r="BJ506" s="152"/>
      <c r="BL506" s="153"/>
      <c r="BM506" s="151"/>
      <c r="BN506" s="151"/>
      <c r="BO506" s="151"/>
      <c r="BP506" s="151"/>
      <c r="BQ506" s="154"/>
      <c r="BS506" s="110">
        <f t="shared" si="605"/>
        <v>0</v>
      </c>
      <c r="BT506" s="149"/>
      <c r="BU506" s="126" t="str">
        <f t="shared" si="581"/>
        <v>TOROS</v>
      </c>
      <c r="BV506" s="127">
        <f t="shared" si="607"/>
        <v>2</v>
      </c>
      <c r="BX506" s="119"/>
      <c r="BY506" s="156"/>
      <c r="BZ506" s="156"/>
      <c r="CA506" s="156"/>
      <c r="CB506" s="157"/>
      <c r="CD506" s="158"/>
      <c r="CE506" s="156"/>
      <c r="CF506" s="156"/>
      <c r="CG506" s="156"/>
      <c r="CH506" s="156"/>
      <c r="CI506" s="159"/>
      <c r="CK506" s="110">
        <f t="shared" si="606"/>
        <v>2</v>
      </c>
    </row>
    <row r="507" spans="1:89" x14ac:dyDescent="0.3">
      <c r="A507" s="126">
        <f t="shared" si="595"/>
        <v>0</v>
      </c>
      <c r="B507" s="127">
        <f t="shared" si="596"/>
        <v>0</v>
      </c>
      <c r="D507" s="95"/>
      <c r="E507" s="129"/>
      <c r="F507" s="129"/>
      <c r="G507" s="129"/>
      <c r="H507" s="130"/>
      <c r="I507" s="131"/>
      <c r="J507" s="132"/>
      <c r="K507" s="129"/>
      <c r="L507" s="129"/>
      <c r="M507" s="129"/>
      <c r="N507" s="129"/>
      <c r="O507" s="133"/>
      <c r="Q507" s="134">
        <f t="shared" si="597"/>
        <v>0</v>
      </c>
      <c r="S507" s="126">
        <f t="shared" si="598"/>
        <v>0</v>
      </c>
      <c r="T507" s="135">
        <f t="shared" si="599"/>
        <v>0</v>
      </c>
      <c r="V507" s="95"/>
      <c r="W507" s="137"/>
      <c r="X507" s="137"/>
      <c r="Y507" s="137"/>
      <c r="Z507" s="138"/>
      <c r="AB507" s="139"/>
      <c r="AC507" s="137"/>
      <c r="AD507" s="137"/>
      <c r="AE507" s="137"/>
      <c r="AF507" s="137"/>
      <c r="AG507" s="140"/>
      <c r="AI507" s="134">
        <f t="shared" si="600"/>
        <v>0</v>
      </c>
      <c r="AK507" s="141">
        <f t="shared" si="601"/>
        <v>0</v>
      </c>
      <c r="AL507" s="142">
        <f t="shared" si="602"/>
        <v>0</v>
      </c>
      <c r="AN507" s="95"/>
      <c r="AO507" s="144"/>
      <c r="AP507" s="144"/>
      <c r="AQ507" s="144"/>
      <c r="AR507" s="145"/>
      <c r="AS507" s="146"/>
      <c r="AT507" s="147"/>
      <c r="AU507" s="144"/>
      <c r="AV507" s="144"/>
      <c r="AW507" s="144"/>
      <c r="AX507" s="144"/>
      <c r="AY507" s="148"/>
      <c r="BA507" s="110">
        <f t="shared" si="603"/>
        <v>0</v>
      </c>
      <c r="BB507" s="149"/>
      <c r="BC507" s="126">
        <f t="shared" si="580"/>
        <v>0</v>
      </c>
      <c r="BD507" s="127">
        <f t="shared" si="604"/>
        <v>0</v>
      </c>
      <c r="BF507" s="113"/>
      <c r="BG507" s="151"/>
      <c r="BH507" s="151"/>
      <c r="BI507" s="151"/>
      <c r="BJ507" s="152"/>
      <c r="BL507" s="153"/>
      <c r="BM507" s="151"/>
      <c r="BN507" s="151"/>
      <c r="BO507" s="151"/>
      <c r="BP507" s="151"/>
      <c r="BQ507" s="154"/>
      <c r="BS507" s="110">
        <f t="shared" si="605"/>
        <v>0</v>
      </c>
      <c r="BT507" s="149"/>
      <c r="BU507" s="126">
        <f t="shared" si="581"/>
        <v>0</v>
      </c>
      <c r="BV507" s="127">
        <f t="shared" si="607"/>
        <v>0</v>
      </c>
      <c r="BX507" s="119"/>
      <c r="BY507" s="156"/>
      <c r="BZ507" s="156"/>
      <c r="CA507" s="156"/>
      <c r="CB507" s="157"/>
      <c r="CD507" s="158"/>
      <c r="CE507" s="156"/>
      <c r="CF507" s="156"/>
      <c r="CG507" s="156"/>
      <c r="CH507" s="156"/>
      <c r="CI507" s="159"/>
      <c r="CK507" s="110">
        <f t="shared" si="606"/>
        <v>0</v>
      </c>
    </row>
    <row r="508" spans="1:89" s="125" customFormat="1" x14ac:dyDescent="0.3">
      <c r="A508" s="93" t="s">
        <v>37</v>
      </c>
      <c r="B508" s="127"/>
      <c r="C508"/>
      <c r="D508" s="95"/>
      <c r="E508" s="160"/>
      <c r="F508" s="160"/>
      <c r="G508" s="160"/>
      <c r="H508" s="161"/>
      <c r="I508" s="131"/>
      <c r="J508" s="175"/>
      <c r="K508" s="160"/>
      <c r="L508" s="160"/>
      <c r="M508" s="160"/>
      <c r="N508" s="160"/>
      <c r="O508" s="176"/>
      <c r="P508"/>
      <c r="Q508" s="134"/>
      <c r="R508"/>
      <c r="S508" s="93" t="s">
        <v>37</v>
      </c>
      <c r="T508" s="135"/>
      <c r="U508"/>
      <c r="V508" s="95"/>
      <c r="W508" s="165"/>
      <c r="X508" s="165"/>
      <c r="Y508" s="165"/>
      <c r="Z508" s="166"/>
      <c r="AA508"/>
      <c r="AB508" s="177"/>
      <c r="AC508" s="165"/>
      <c r="AD508" s="165"/>
      <c r="AE508" s="165"/>
      <c r="AF508" s="165"/>
      <c r="AG508" s="178"/>
      <c r="AH508"/>
      <c r="AI508" s="101"/>
      <c r="AJ508"/>
      <c r="AK508" s="102"/>
      <c r="AL508" s="142"/>
      <c r="AM508" s="26"/>
      <c r="AN508" s="95"/>
      <c r="AO508" s="170"/>
      <c r="AP508" s="170"/>
      <c r="AQ508" s="170"/>
      <c r="AR508" s="171"/>
      <c r="AS508" s="107"/>
      <c r="AT508" s="172"/>
      <c r="AU508" s="170"/>
      <c r="AV508" s="170"/>
      <c r="AW508" s="170"/>
      <c r="AX508" s="170"/>
      <c r="AY508" s="173"/>
      <c r="AZ508" s="107"/>
      <c r="BA508" s="174"/>
      <c r="BB508" s="111"/>
      <c r="BC508" s="93" t="str">
        <f>BC481</f>
        <v>GAN. CEBA</v>
      </c>
      <c r="BD508" s="127"/>
      <c r="BE508" s="26"/>
      <c r="BF508" s="113"/>
      <c r="BG508" s="114"/>
      <c r="BH508" s="114"/>
      <c r="BI508" s="114"/>
      <c r="BJ508" s="115"/>
      <c r="BK508" s="112"/>
      <c r="BL508" s="116"/>
      <c r="BM508" s="114"/>
      <c r="BN508" s="114"/>
      <c r="BO508" s="114"/>
      <c r="BP508" s="114"/>
      <c r="BQ508" s="117"/>
      <c r="BR508" s="26"/>
      <c r="BS508" s="118"/>
      <c r="BT508" s="111"/>
      <c r="BU508" s="93" t="str">
        <f>BU481</f>
        <v>GAN. CEBA</v>
      </c>
      <c r="BV508" s="127"/>
      <c r="BW508" s="26"/>
      <c r="BX508" s="119"/>
      <c r="BY508" s="120"/>
      <c r="BZ508" s="120"/>
      <c r="CA508" s="120"/>
      <c r="CB508" s="121"/>
      <c r="CC508" s="112"/>
      <c r="CD508" s="122"/>
      <c r="CE508" s="120"/>
      <c r="CF508" s="120"/>
      <c r="CG508" s="120"/>
      <c r="CH508" s="120"/>
      <c r="CI508" s="123"/>
      <c r="CJ508" s="26"/>
      <c r="CK508" s="124"/>
    </row>
    <row r="509" spans="1:89" x14ac:dyDescent="0.3">
      <c r="A509" s="126" t="str">
        <f>+A482</f>
        <v>NOVILLOS</v>
      </c>
      <c r="B509" s="127">
        <f>+Q482</f>
        <v>45</v>
      </c>
      <c r="D509" s="95"/>
      <c r="E509" s="129"/>
      <c r="F509" s="129"/>
      <c r="G509" s="129"/>
      <c r="H509" s="130"/>
      <c r="I509" s="131"/>
      <c r="J509" s="132"/>
      <c r="K509" s="129"/>
      <c r="L509" s="129"/>
      <c r="M509" s="129"/>
      <c r="N509" s="129"/>
      <c r="O509" s="133"/>
      <c r="Q509" s="134">
        <f>SUM(B509+D509+E509+F509+G509+H509-J509-K509-L509-M509-N509-O509)</f>
        <v>45</v>
      </c>
      <c r="S509" s="126" t="str">
        <f>+S482</f>
        <v>NOVILLOS</v>
      </c>
      <c r="T509" s="135">
        <f>+AI482</f>
        <v>0</v>
      </c>
      <c r="V509" s="95"/>
      <c r="W509" s="137"/>
      <c r="X509" s="137"/>
      <c r="Y509" s="137"/>
      <c r="Z509" s="138"/>
      <c r="AB509" s="139"/>
      <c r="AC509" s="137"/>
      <c r="AD509" s="137"/>
      <c r="AE509" s="137"/>
      <c r="AF509" s="137"/>
      <c r="AG509" s="140"/>
      <c r="AI509" s="134">
        <f>SUM(T509+V509+W509+X509+Y509+Z509-AB509-AC509-AD509-AE509-AF509-AG509)</f>
        <v>0</v>
      </c>
      <c r="AK509" s="179">
        <f>AK482</f>
        <v>0</v>
      </c>
      <c r="AL509" s="142">
        <f>+BA482</f>
        <v>0</v>
      </c>
      <c r="AN509" s="95"/>
      <c r="AO509" s="144"/>
      <c r="AP509" s="144"/>
      <c r="AQ509" s="144"/>
      <c r="AR509" s="145"/>
      <c r="AS509" s="146"/>
      <c r="AT509" s="147"/>
      <c r="AU509" s="144"/>
      <c r="AV509" s="144"/>
      <c r="AW509" s="144"/>
      <c r="AX509" s="144"/>
      <c r="AY509" s="148"/>
      <c r="BA509" s="110">
        <f>SUM(AL509+AN509+AO509+AP509+AQ509+AR509-AT509-AU509-AV509-AW509-AX509-AY509)</f>
        <v>0</v>
      </c>
      <c r="BB509" s="149"/>
      <c r="BC509" s="126" t="str">
        <f t="shared" si="580"/>
        <v>NOVILLOS</v>
      </c>
      <c r="BD509" s="127">
        <f>+BS482</f>
        <v>275</v>
      </c>
      <c r="BF509" s="113"/>
      <c r="BG509" s="151"/>
      <c r="BH509" s="151"/>
      <c r="BI509" s="151"/>
      <c r="BJ509" s="152"/>
      <c r="BL509" s="153"/>
      <c r="BM509" s="151"/>
      <c r="BN509" s="151"/>
      <c r="BO509" s="151"/>
      <c r="BP509" s="151"/>
      <c r="BQ509" s="154"/>
      <c r="BS509" s="110">
        <f>SUM(BD509+BF509+BG509+BH509+BI509+BJ509-BL509-BM509-BN509-BO509-BP509-BQ509)</f>
        <v>275</v>
      </c>
      <c r="BT509" s="149"/>
      <c r="BU509" s="126" t="str">
        <f t="shared" si="581"/>
        <v>NOVILLOS</v>
      </c>
      <c r="BV509" s="127">
        <f>+CK482</f>
        <v>176</v>
      </c>
      <c r="BX509" s="119"/>
      <c r="BY509" s="156"/>
      <c r="BZ509" s="156"/>
      <c r="CA509" s="156"/>
      <c r="CB509" s="157"/>
      <c r="CD509" s="158"/>
      <c r="CE509" s="156"/>
      <c r="CF509" s="156"/>
      <c r="CG509" s="156"/>
      <c r="CH509" s="156"/>
      <c r="CI509" s="159"/>
      <c r="CK509" s="110">
        <f>SUM(BV509+BX509+BY509+BZ509+CA509+CB509-CD509-CE509-CF509-CG509-CH509-CI509)</f>
        <v>176</v>
      </c>
    </row>
    <row r="510" spans="1:89" x14ac:dyDescent="0.3">
      <c r="A510" s="126" t="str">
        <f>+A483</f>
        <v>CALENTADORES</v>
      </c>
      <c r="B510" s="127">
        <f>+Q483</f>
        <v>0</v>
      </c>
      <c r="D510" s="95"/>
      <c r="E510" s="129"/>
      <c r="F510" s="129"/>
      <c r="G510" s="129"/>
      <c r="H510" s="130"/>
      <c r="I510" s="131"/>
      <c r="J510" s="132"/>
      <c r="K510" s="129"/>
      <c r="L510" s="129"/>
      <c r="M510" s="129"/>
      <c r="N510" s="129"/>
      <c r="O510" s="133"/>
      <c r="Q510" s="134">
        <f>SUM(B510+D510+E510+F510+G510+H510-J510-K510-L510-M510-N510-O510)</f>
        <v>0</v>
      </c>
      <c r="S510" s="126" t="str">
        <f>+S483</f>
        <v>CALENTADORES</v>
      </c>
      <c r="T510" s="135">
        <f>+AI483</f>
        <v>0</v>
      </c>
      <c r="V510" s="95"/>
      <c r="W510" s="137"/>
      <c r="X510" s="137"/>
      <c r="Y510" s="137"/>
      <c r="Z510" s="138"/>
      <c r="AB510" s="139"/>
      <c r="AC510" s="137"/>
      <c r="AD510" s="137"/>
      <c r="AE510" s="137"/>
      <c r="AF510" s="137"/>
      <c r="AG510" s="140"/>
      <c r="AI510" s="134">
        <f>SUM(T510+V510+W510+X510+Y510+Z510-AB510-AC510-AD510-AE510-AF510-AG510)</f>
        <v>0</v>
      </c>
      <c r="AK510" s="179">
        <f>AK483</f>
        <v>0</v>
      </c>
      <c r="AL510" s="142">
        <f>+BA483</f>
        <v>0</v>
      </c>
      <c r="AN510" s="95"/>
      <c r="AO510" s="144"/>
      <c r="AP510" s="144"/>
      <c r="AQ510" s="144"/>
      <c r="AR510" s="145"/>
      <c r="AS510" s="146"/>
      <c r="AT510" s="147"/>
      <c r="AU510" s="144"/>
      <c r="AV510" s="144"/>
      <c r="AW510" s="144"/>
      <c r="AX510" s="144"/>
      <c r="AY510" s="148"/>
      <c r="BA510" s="110">
        <f>SUM(AL510+AN510+AO510+AP510+AQ510+AR510-AT510-AU510-AV510-AW510-AX510-AY510)</f>
        <v>0</v>
      </c>
      <c r="BB510" s="149"/>
      <c r="BC510" s="126" t="str">
        <f t="shared" si="580"/>
        <v>CALENTADORES</v>
      </c>
      <c r="BD510" s="127">
        <f>+BS483</f>
        <v>0</v>
      </c>
      <c r="BF510" s="113"/>
      <c r="BG510" s="151"/>
      <c r="BH510" s="151"/>
      <c r="BI510" s="151"/>
      <c r="BJ510" s="152"/>
      <c r="BL510" s="153"/>
      <c r="BM510" s="151"/>
      <c r="BN510" s="151"/>
      <c r="BO510" s="151"/>
      <c r="BP510" s="151"/>
      <c r="BQ510" s="154"/>
      <c r="BS510" s="110">
        <f>SUM(BD510+BF510+BG510+BH510+BI510+BJ510-BL510-BM510-BN510-BO510-BP510-BQ510)</f>
        <v>0</v>
      </c>
      <c r="BT510" s="149"/>
      <c r="BU510" s="126" t="str">
        <f t="shared" si="581"/>
        <v>CALENTADORES</v>
      </c>
      <c r="BV510" s="127">
        <f>+CK483</f>
        <v>0</v>
      </c>
      <c r="BX510" s="119"/>
      <c r="BY510" s="156"/>
      <c r="BZ510" s="156"/>
      <c r="CA510" s="156"/>
      <c r="CB510" s="157"/>
      <c r="CD510" s="158"/>
      <c r="CE510" s="156"/>
      <c r="CF510" s="156"/>
      <c r="CG510" s="156"/>
      <c r="CH510" s="156"/>
      <c r="CI510" s="159"/>
      <c r="CK510" s="110">
        <f>SUM(BV510+BX510+BY510+BZ510+CA510+CB510-CD510-CE510-CF510-CG510-CH510-CI510)</f>
        <v>0</v>
      </c>
    </row>
    <row r="511" spans="1:89" x14ac:dyDescent="0.3">
      <c r="A511" s="126" t="str">
        <f>+A484</f>
        <v>VACAS CUCHILLO</v>
      </c>
      <c r="B511" s="127">
        <f>+Q484</f>
        <v>0</v>
      </c>
      <c r="D511" s="95"/>
      <c r="E511" s="129"/>
      <c r="F511" s="129"/>
      <c r="G511" s="129"/>
      <c r="H511" s="130"/>
      <c r="I511" s="131"/>
      <c r="J511" s="132"/>
      <c r="K511" s="129"/>
      <c r="L511" s="129"/>
      <c r="M511" s="129"/>
      <c r="N511" s="129"/>
      <c r="O511" s="133"/>
      <c r="Q511" s="134">
        <f>SUM(B511+D511+E511+F511+G511+H511-J511-K511-L511-M511-N511-O511)</f>
        <v>0</v>
      </c>
      <c r="S511" s="126" t="str">
        <f>+S484</f>
        <v>VACAS CUCHILLO</v>
      </c>
      <c r="T511" s="135">
        <f>+AI484</f>
        <v>0</v>
      </c>
      <c r="V511" s="95"/>
      <c r="W511" s="137"/>
      <c r="X511" s="137"/>
      <c r="Y511" s="137"/>
      <c r="Z511" s="138"/>
      <c r="AB511" s="139"/>
      <c r="AC511" s="137"/>
      <c r="AD511" s="137"/>
      <c r="AE511" s="137"/>
      <c r="AF511" s="137"/>
      <c r="AG511" s="140"/>
      <c r="AI511" s="134">
        <f>SUM(T511+V511+W511+X511+Y511+Z511-AB511-AC511-AD511-AE511-AF511-AG511)</f>
        <v>0</v>
      </c>
      <c r="AK511" s="179">
        <f>AK484</f>
        <v>0</v>
      </c>
      <c r="AL511" s="142">
        <f>+BA484</f>
        <v>0</v>
      </c>
      <c r="AN511" s="95"/>
      <c r="AO511" s="144"/>
      <c r="AP511" s="144"/>
      <c r="AQ511" s="144"/>
      <c r="AR511" s="145"/>
      <c r="AS511" s="146"/>
      <c r="AT511" s="147"/>
      <c r="AU511" s="144"/>
      <c r="AV511" s="144"/>
      <c r="AW511" s="144"/>
      <c r="AX511" s="144"/>
      <c r="AY511" s="148"/>
      <c r="BA511" s="110">
        <f>SUM(AL511+AN511+AO511+AP511+AQ511+AR511-AT511-AU511-AV511-AW511-AX511-AY511)</f>
        <v>0</v>
      </c>
      <c r="BB511" s="149"/>
      <c r="BC511" s="126" t="str">
        <f t="shared" si="580"/>
        <v>VACAS CUCHILLO</v>
      </c>
      <c r="BD511" s="127">
        <f>+BS484</f>
        <v>0</v>
      </c>
      <c r="BF511" s="113"/>
      <c r="BG511" s="151"/>
      <c r="BH511" s="151"/>
      <c r="BI511" s="151"/>
      <c r="BJ511" s="152"/>
      <c r="BL511" s="153"/>
      <c r="BM511" s="151"/>
      <c r="BN511" s="151"/>
      <c r="BO511" s="151"/>
      <c r="BP511" s="151"/>
      <c r="BQ511" s="154"/>
      <c r="BS511" s="110">
        <f>SUM(BD511+BF511+BG511+BH511+BI511+BJ511-BL511-BM511-BN511-BO511-BP511-BQ511)</f>
        <v>0</v>
      </c>
      <c r="BT511" s="149"/>
      <c r="BU511" s="126" t="str">
        <f t="shared" si="581"/>
        <v>VACAS CUCHILLO</v>
      </c>
      <c r="BV511" s="127">
        <f>+CK484</f>
        <v>0</v>
      </c>
      <c r="BX511" s="119"/>
      <c r="BY511" s="156"/>
      <c r="BZ511" s="156"/>
      <c r="CA511" s="156"/>
      <c r="CB511" s="157"/>
      <c r="CD511" s="158"/>
      <c r="CE511" s="156"/>
      <c r="CF511" s="156"/>
      <c r="CG511" s="156"/>
      <c r="CH511" s="156"/>
      <c r="CI511" s="159"/>
      <c r="CK511" s="110">
        <f>SUM(BV511+BX511+BY511+BZ511+CA511+CB511-CD511-CE511-CF511-CG511-CH511-CI511)</f>
        <v>0</v>
      </c>
    </row>
    <row r="512" spans="1:89" ht="15" thickBot="1" x14ac:dyDescent="0.35">
      <c r="A512" s="126" t="str">
        <f>+A485</f>
        <v>NOVILLAS CUCHILLOS</v>
      </c>
      <c r="B512" s="127">
        <f>+Q485</f>
        <v>0</v>
      </c>
      <c r="D512" s="95"/>
      <c r="E512" s="180"/>
      <c r="F512" s="180"/>
      <c r="G512" s="180"/>
      <c r="H512" s="181"/>
      <c r="I512" s="131"/>
      <c r="J512" s="182"/>
      <c r="K512" s="183"/>
      <c r="L512" s="183"/>
      <c r="M512" s="183"/>
      <c r="N512" s="183"/>
      <c r="O512" s="184"/>
      <c r="Q512" s="134">
        <f>SUM(B512+D512+E512+F512+G512+H512-J512-K512-L512-M512-N512-O512)</f>
        <v>0</v>
      </c>
      <c r="S512" s="126" t="str">
        <f>+S485</f>
        <v>NOVILLAS CUCHILLOS</v>
      </c>
      <c r="T512" s="135">
        <f>+AI485</f>
        <v>0</v>
      </c>
      <c r="V512" s="95"/>
      <c r="W512" s="185"/>
      <c r="X512" s="185"/>
      <c r="Y512" s="185"/>
      <c r="Z512" s="186"/>
      <c r="AB512" s="187"/>
      <c r="AC512" s="188"/>
      <c r="AD512" s="188"/>
      <c r="AE512" s="188"/>
      <c r="AF512" s="188"/>
      <c r="AG512" s="189"/>
      <c r="AI512" s="134">
        <f>SUM(T512+V512+W512+X512+Y512+Z512-AB512-AC512-AD512-AE512-AF512-AG512)</f>
        <v>0</v>
      </c>
      <c r="AK512" s="179">
        <f>AK485</f>
        <v>0</v>
      </c>
      <c r="AL512" s="142">
        <f>+BA485</f>
        <v>0</v>
      </c>
      <c r="AN512" s="95"/>
      <c r="AO512" s="190"/>
      <c r="AP512" s="190"/>
      <c r="AQ512" s="190"/>
      <c r="AR512" s="191"/>
      <c r="AS512" s="146"/>
      <c r="AT512" s="192"/>
      <c r="AU512" s="193"/>
      <c r="AV512" s="193"/>
      <c r="AW512" s="193"/>
      <c r="AX512" s="193"/>
      <c r="AY512" s="194"/>
      <c r="BA512" s="110">
        <f>SUM(AL512+AN512+AO512+AP512+AQ512+AR512-AT512-AU512-AV512-AW512-AX512-AY512)</f>
        <v>0</v>
      </c>
      <c r="BB512" s="149"/>
      <c r="BC512" s="126" t="str">
        <f t="shared" si="580"/>
        <v>NOVILLAS CUCHILLOS</v>
      </c>
      <c r="BD512" s="127">
        <f>+BS485</f>
        <v>0</v>
      </c>
      <c r="BF512" s="113"/>
      <c r="BG512" s="151"/>
      <c r="BH512" s="151"/>
      <c r="BI512" s="151"/>
      <c r="BJ512" s="152"/>
      <c r="BL512" s="153"/>
      <c r="BM512" s="151"/>
      <c r="BN512" s="151"/>
      <c r="BO512" s="151"/>
      <c r="BP512" s="151"/>
      <c r="BQ512" s="154"/>
      <c r="BS512" s="110">
        <f>SUM(BD512+BF512+BG512+BH512+BI512+BJ512-BL512-BM512-BN512-BO512-BP512-BQ512)</f>
        <v>0</v>
      </c>
      <c r="BT512" s="149"/>
      <c r="BU512" s="126" t="str">
        <f t="shared" si="581"/>
        <v>NOVILLAS CUCHILLOS</v>
      </c>
      <c r="BV512" s="127">
        <f>+CK485</f>
        <v>0</v>
      </c>
      <c r="BX512" s="119"/>
      <c r="BY512" s="156"/>
      <c r="BZ512" s="156"/>
      <c r="CA512" s="156"/>
      <c r="CB512" s="157"/>
      <c r="CD512" s="158"/>
      <c r="CE512" s="156"/>
      <c r="CF512" s="156"/>
      <c r="CG512" s="156"/>
      <c r="CH512" s="156"/>
      <c r="CI512" s="159"/>
      <c r="CK512" s="110">
        <f>SUM(BV512+BX512+BY512+BZ512+CA512+CB512-CD512-CE512-CF512-CG512-CH512-CI512)</f>
        <v>0</v>
      </c>
    </row>
    <row r="513" spans="1:89" ht="13.5" customHeight="1" x14ac:dyDescent="0.3">
      <c r="A513" s="195" t="s">
        <v>42</v>
      </c>
      <c r="B513" s="196">
        <f>SUM(B494:B512)</f>
        <v>561</v>
      </c>
      <c r="D513" s="197">
        <f>+D494+D495+D496+D497+D498+D499+D501+D502+D503+D504+D505+D506+D507+D509+D510+D511+D512</f>
        <v>0</v>
      </c>
      <c r="E513" s="197">
        <f>+E494+E495+E496+E497+E498+E499+E501+E502+E503+E504+E505+E506+E507+E509+E510+E511+E512</f>
        <v>0</v>
      </c>
      <c r="F513" s="197">
        <f>+F494+F495+F496+F497+F498+F499+F501+F502+F503+F504+F505+F506+F507+F509+F510+F511+F512</f>
        <v>0</v>
      </c>
      <c r="G513" s="197">
        <f>+G494+G495+G496+G497+G498+G499+G501+G502+G503+G504+G505+G506+G507+G509+G510+G511+G512</f>
        <v>0</v>
      </c>
      <c r="H513" s="197">
        <f>+H494+H495+H496+H497+H498+H499+H501+H502+H503+H504+H505+H506+H507+H509+H510+H511+H512</f>
        <v>0</v>
      </c>
      <c r="J513" s="198">
        <f t="shared" ref="J513:O513" si="608">+J494+J495+J496+J497+J498+J499+J501+J502+J503+J504+J505+J506+J507+J509+J510+J511+J512</f>
        <v>0</v>
      </c>
      <c r="K513" s="198">
        <f t="shared" si="608"/>
        <v>0</v>
      </c>
      <c r="L513" s="198">
        <f t="shared" si="608"/>
        <v>0</v>
      </c>
      <c r="M513" s="198">
        <f t="shared" si="608"/>
        <v>0</v>
      </c>
      <c r="N513" s="198">
        <f t="shared" si="608"/>
        <v>0</v>
      </c>
      <c r="O513" s="198">
        <f t="shared" si="608"/>
        <v>0</v>
      </c>
      <c r="Q513" s="134">
        <f>+SUM(B513:H513)-SUM(J513:O513)</f>
        <v>561</v>
      </c>
      <c r="S513" s="195" t="s">
        <v>42</v>
      </c>
      <c r="T513" s="196">
        <f>SUM(T494:T512)</f>
        <v>322</v>
      </c>
      <c r="V513" s="199">
        <f>+V494+V495+V496+V497+V498+V499+V501+V502+V503+V504+V505+V506+V507+V509+V510+V511+V512</f>
        <v>6</v>
      </c>
      <c r="W513" s="199">
        <f>+W494+W495+W496+W497+W498+W499+W501+W502+W503+W504+W505+W506+W507+W509+W510+W511+W512</f>
        <v>0</v>
      </c>
      <c r="X513" s="199">
        <f>+X494+X495+X496+X497+X498+X499+X501+X502+X503+X504+X505+X506+X507+X509+X510+X511+X512</f>
        <v>0</v>
      </c>
      <c r="Y513" s="199">
        <f>+Y494+Y495+Y496+Y497+Y498+Y499+Y501+Y502+Y503+Y504+Y505+Y506+Y507+Y509+Y510+Y511+Y512</f>
        <v>0</v>
      </c>
      <c r="Z513" s="199">
        <f>+Z494+Z495+Z496+Z497+Z498+Z499+Z501+Z502+Z503+Z504+Z505+Z506+Z507+Z509+Z510+Z511+Z512</f>
        <v>5</v>
      </c>
      <c r="AB513" s="200">
        <f t="shared" ref="AB513:AG513" si="609">+AB494+AB495+AB496+AB497+AB498+AB499+AB501+AB502+AB503+AB504+AB505+AB506+AB507+AB509+AB510+AB511+AB512</f>
        <v>0</v>
      </c>
      <c r="AC513" s="200">
        <f t="shared" si="609"/>
        <v>0</v>
      </c>
      <c r="AD513" s="200">
        <f t="shared" si="609"/>
        <v>0</v>
      </c>
      <c r="AE513" s="200">
        <f t="shared" si="609"/>
        <v>0</v>
      </c>
      <c r="AF513" s="200">
        <f t="shared" si="609"/>
        <v>0</v>
      </c>
      <c r="AG513" s="200">
        <f t="shared" si="609"/>
        <v>5</v>
      </c>
      <c r="AI513" s="134">
        <f>+SUM(T513:Z513)-SUM(AB513:AG513)</f>
        <v>328</v>
      </c>
      <c r="AK513" s="62" t="s">
        <v>42</v>
      </c>
      <c r="AL513" s="201">
        <f>SUM(AL494:AL512)</f>
        <v>28</v>
      </c>
      <c r="AN513" s="201">
        <f>+AN494+AN495+AN496+AN497+AN498+AN499+AN501+AN502+AN503+AN504+AN505+AN506+AN507+AN509+AN510+AN511+AN512</f>
        <v>0</v>
      </c>
      <c r="AO513" s="201">
        <f>+AO494+AO495+AO496+AO497+AO498+AO499+AO501+AO502+AO503+AO504+AO505+AO506+AO507+AO509+AO510+AO511+AO512</f>
        <v>0</v>
      </c>
      <c r="AP513" s="201">
        <f>+AP494+AP495+AP496+AP497+AP498+AP499+AP501+AP502+AP503+AP504+AP505+AP506+AP507+AP509+AP510+AP511+AP512</f>
        <v>0</v>
      </c>
      <c r="AQ513" s="201">
        <f>+AQ494+AQ495+AQ496+AQ497+AQ498+AQ499+AQ501+AQ502+AQ503+AQ504+AQ505+AQ506+AQ507+AQ509+AQ510+AQ511+AQ512</f>
        <v>0</v>
      </c>
      <c r="AR513" s="201">
        <f>+AR494+AR495+AR496+AR497+AR498+AR499+AR501+AR502+AR503+AR504+AR505+AR506+AR507+AR509+AR510+AR511+AR512</f>
        <v>0</v>
      </c>
      <c r="AT513" s="201">
        <f t="shared" ref="AT513:AY513" si="610">+AT494+AT495+AT496+AT497+AT498+AT499+AT501+AT502+AT503+AT504+AT505+AT506+AT507+AT509+AT510+AT511+AT512</f>
        <v>0</v>
      </c>
      <c r="AU513" s="201">
        <f t="shared" si="610"/>
        <v>0</v>
      </c>
      <c r="AV513" s="201">
        <f t="shared" si="610"/>
        <v>0</v>
      </c>
      <c r="AW513" s="201">
        <f t="shared" si="610"/>
        <v>0</v>
      </c>
      <c r="AX513" s="201">
        <f t="shared" si="610"/>
        <v>0</v>
      </c>
      <c r="AY513" s="201">
        <f t="shared" si="610"/>
        <v>0</v>
      </c>
      <c r="BA513" s="110">
        <f>+SUM(AL513:AR513)-SUM(AT513:AY513)</f>
        <v>28</v>
      </c>
      <c r="BB513" s="149"/>
      <c r="BC513" s="62" t="s">
        <v>42</v>
      </c>
      <c r="BD513" s="201">
        <f>SUM(BD494:BD512)</f>
        <v>275</v>
      </c>
      <c r="BF513" s="201">
        <f>+BF494+BF495+BF496+BF497+BF498+BF499+BF501+BF502+BF503+BF504+BF505+BF506+BF507+BF509+BF510+BF511+BF512</f>
        <v>0</v>
      </c>
      <c r="BG513" s="201">
        <f>+BG494+BG495+BG496+BG497+BG498+BG499+BG501+BG502+BG503+BG504+BG505+BG506+BG507+BG509+BG510+BG511+BG512</f>
        <v>0</v>
      </c>
      <c r="BH513" s="201">
        <f>+BH494+BH495+BH496+BH497+BH498+BH499+BH501+BH502+BH503+BH504+BH505+BH506+BH507+BH509+BH510+BH511+BH512</f>
        <v>0</v>
      </c>
      <c r="BI513" s="201">
        <f>+BI494+BI495+BI496+BI497+BI498+BI499+BI501+BI502+BI503+BI504+BI505+BI506+BI507+BI509+BI510+BI511+BI512</f>
        <v>0</v>
      </c>
      <c r="BJ513" s="201">
        <f>+BJ494+BJ495+BJ496+BJ497+BJ498+BJ499+BJ501+BJ502+BJ503+BJ504+BJ505+BJ506+BJ507+BJ509+BJ510+BJ511+BJ512</f>
        <v>0</v>
      </c>
      <c r="BL513" s="201">
        <f t="shared" ref="BL513:BQ513" si="611">+BL494+BL495+BL496+BL497+BL498+BL499+BL501+BL502+BL503+BL504+BL505+BL506+BL507+BL509+BL510+BL511+BL512</f>
        <v>0</v>
      </c>
      <c r="BM513" s="201">
        <f t="shared" si="611"/>
        <v>0</v>
      </c>
      <c r="BN513" s="201">
        <f t="shared" si="611"/>
        <v>0</v>
      </c>
      <c r="BO513" s="201">
        <f t="shared" si="611"/>
        <v>0</v>
      </c>
      <c r="BP513" s="201">
        <f t="shared" si="611"/>
        <v>0</v>
      </c>
      <c r="BQ513" s="201">
        <f t="shared" si="611"/>
        <v>0</v>
      </c>
      <c r="BS513" s="110">
        <f>+SUM(BD513:BJ513)-SUM(BL513:BQ513)</f>
        <v>275</v>
      </c>
      <c r="BT513" s="149"/>
      <c r="BU513" s="62" t="s">
        <v>42</v>
      </c>
      <c r="BV513" s="201">
        <f>SUM(BV494:BV512)</f>
        <v>178</v>
      </c>
      <c r="BX513" s="201">
        <f>+BX494+BX495+BX496+BX497+BX498+BX499+BX501+BX502+BX503+BX504+BX505+BX506+BX507+BX509+BX510+BX511+BX512</f>
        <v>0</v>
      </c>
      <c r="BY513" s="201">
        <f>+BY494+BY495+BY496+BY497+BY498+BY499+BY501+BY502+BY503+BY504+BY505+BY506+BY507+BY509+BY510+BY511+BY512</f>
        <v>0</v>
      </c>
      <c r="BZ513" s="201">
        <f>+BZ494+BZ495+BZ496+BZ497+BZ498+BZ499+BZ501+BZ502+BZ503+BZ504+BZ505+BZ506+BZ507+BZ509+BZ510+BZ511+BZ512</f>
        <v>0</v>
      </c>
      <c r="CA513" s="201">
        <f>+CA494+CA495+CA496+CA497+CA498+CA499+CA501+CA502+CA503+CA504+CA505+CA506+CA507+CA509+CA510+CA511+CA512</f>
        <v>0</v>
      </c>
      <c r="CB513" s="201">
        <f>+CB494+CB495+CB496+CB497+CB498+CB499+CB501+CB502+CB503+CB504+CB505+CB506+CB507+CB509+CB510+CB511+CB512</f>
        <v>0</v>
      </c>
      <c r="CD513" s="201">
        <f t="shared" ref="CD513:CI513" si="612">+CD494+CD495+CD496+CD497+CD498+CD499+CD501+CD502+CD503+CD504+CD505+CD506+CD507+CD509+CD510+CD511+CD512</f>
        <v>0</v>
      </c>
      <c r="CE513" s="201">
        <f t="shared" si="612"/>
        <v>0</v>
      </c>
      <c r="CF513" s="201">
        <f t="shared" si="612"/>
        <v>0</v>
      </c>
      <c r="CG513" s="201">
        <f t="shared" si="612"/>
        <v>0</v>
      </c>
      <c r="CH513" s="201">
        <f t="shared" si="612"/>
        <v>0</v>
      </c>
      <c r="CI513" s="201">
        <f t="shared" si="612"/>
        <v>0</v>
      </c>
      <c r="CK513" s="110">
        <f>+SUM(BV513:CB513)-SUM(CD513:CI513)</f>
        <v>178</v>
      </c>
    </row>
    <row r="514" spans="1:89" s="13" customFormat="1" x14ac:dyDescent="0.3">
      <c r="A514" s="12"/>
      <c r="Q514" s="14"/>
      <c r="S514" s="12"/>
      <c r="AI514" s="14" t="e">
        <f>#REF!-AI513</f>
        <v>#REF!</v>
      </c>
      <c r="AK514" s="15"/>
      <c r="AL514" s="16"/>
      <c r="AM514" s="16"/>
      <c r="AN514" s="16"/>
      <c r="AO514" s="16"/>
      <c r="AP514" s="16"/>
      <c r="AQ514" s="16"/>
      <c r="AR514" s="16"/>
      <c r="AS514" s="16"/>
      <c r="AT514" s="16"/>
      <c r="AU514" s="16"/>
      <c r="AV514" s="16"/>
      <c r="AW514" s="16"/>
      <c r="AX514" s="16"/>
      <c r="AY514" s="16"/>
      <c r="AZ514" s="16"/>
      <c r="BA514" s="17">
        <f>BB513-BA513</f>
        <v>-28</v>
      </c>
      <c r="BB514" s="14"/>
      <c r="BC514" s="15"/>
      <c r="BD514" s="16"/>
      <c r="BE514" s="16"/>
      <c r="BF514" s="16"/>
      <c r="BG514" s="16"/>
      <c r="BH514" s="16"/>
      <c r="BI514" s="16"/>
      <c r="BJ514" s="16"/>
      <c r="BK514" s="16"/>
      <c r="BL514" s="16"/>
      <c r="BM514" s="16"/>
      <c r="BN514" s="16"/>
      <c r="BO514" s="16"/>
      <c r="BP514" s="16"/>
      <c r="BQ514" s="16"/>
      <c r="BR514" s="16"/>
      <c r="BS514" s="17">
        <f>BT513-BS513</f>
        <v>-275</v>
      </c>
      <c r="BT514" s="14"/>
      <c r="BU514" s="15"/>
      <c r="BV514" s="16"/>
      <c r="BW514" s="16"/>
      <c r="BX514" s="16"/>
      <c r="BY514" s="16"/>
      <c r="BZ514" s="16"/>
      <c r="CA514" s="16"/>
      <c r="CB514" s="16"/>
      <c r="CC514" s="16"/>
      <c r="CD514" s="16"/>
      <c r="CE514" s="16"/>
      <c r="CF514" s="16"/>
      <c r="CG514" s="16"/>
      <c r="CH514" s="16"/>
      <c r="CI514" s="16"/>
      <c r="CJ514" s="16"/>
      <c r="CK514" s="17">
        <f>CL513-CK513</f>
        <v>-178</v>
      </c>
    </row>
    <row r="515" spans="1:89" s="203" customFormat="1" ht="15.6" x14ac:dyDescent="0.3">
      <c r="A515" s="202" t="str">
        <f>+A488</f>
        <v>finca 1</v>
      </c>
      <c r="S515" s="202" t="str">
        <f>+S488</f>
        <v>finca 2</v>
      </c>
      <c r="AK515" s="204" t="str">
        <f>+AK488</f>
        <v>bestias</v>
      </c>
      <c r="AL515" s="26"/>
      <c r="AM515" s="26"/>
      <c r="AN515" s="26"/>
      <c r="AO515" s="26"/>
      <c r="AP515" s="26"/>
      <c r="AQ515" s="26"/>
      <c r="AR515" s="26"/>
      <c r="AS515" s="26"/>
      <c r="AT515" s="26"/>
      <c r="AU515" s="26"/>
      <c r="AV515" s="26"/>
      <c r="AW515" s="26"/>
      <c r="AX515" s="26"/>
      <c r="AY515" s="26"/>
      <c r="AZ515" s="26"/>
      <c r="BA515" s="26"/>
      <c r="BC515" s="204" t="str">
        <f>+BC488</f>
        <v>finca 3</v>
      </c>
      <c r="BD515" s="26"/>
      <c r="BE515" s="26"/>
      <c r="BF515" s="26"/>
      <c r="BG515" s="26"/>
      <c r="BH515" s="26"/>
      <c r="BI515" s="26"/>
      <c r="BJ515" s="26"/>
      <c r="BK515" s="26"/>
      <c r="BL515" s="26"/>
      <c r="BM515" s="26"/>
      <c r="BN515" s="26"/>
      <c r="BO515" s="26"/>
      <c r="BP515" s="26"/>
      <c r="BQ515" s="26"/>
      <c r="BR515" s="26"/>
      <c r="BS515" s="26"/>
      <c r="BU515" s="204" t="str">
        <f>+BU488</f>
        <v>finca 4</v>
      </c>
      <c r="BV515" s="26"/>
      <c r="BW515" s="26"/>
      <c r="BX515" s="26"/>
      <c r="BY515" s="26"/>
      <c r="BZ515" s="26"/>
      <c r="CA515" s="26"/>
      <c r="CB515" s="26"/>
      <c r="CC515" s="26"/>
      <c r="CD515" s="26"/>
      <c r="CE515" s="26"/>
      <c r="CF515" s="26"/>
      <c r="CG515" s="26"/>
      <c r="CH515" s="26"/>
      <c r="CI515" s="26"/>
      <c r="CJ515" s="26"/>
      <c r="CK515" s="26"/>
    </row>
    <row r="516" spans="1:89" s="206" customFormat="1" ht="18" thickBot="1" x14ac:dyDescent="0.35">
      <c r="A516" s="18">
        <f>+A489+1</f>
        <v>43485</v>
      </c>
      <c r="B516" s="205"/>
      <c r="C516" s="205"/>
      <c r="D516" s="205"/>
      <c r="S516" s="207">
        <f>+S490+1</f>
        <v>43485</v>
      </c>
      <c r="T516" s="205"/>
      <c r="U516" s="205"/>
      <c r="V516" s="205"/>
      <c r="AK516" s="208">
        <f>+AK490+1</f>
        <v>43485</v>
      </c>
      <c r="AL516" s="209"/>
      <c r="AM516" s="209"/>
      <c r="AN516" s="209"/>
      <c r="AO516" s="210"/>
      <c r="AP516" s="210"/>
      <c r="AQ516" s="210"/>
      <c r="AR516" s="210"/>
      <c r="AS516" s="210"/>
      <c r="AT516" s="210"/>
      <c r="AU516" s="210"/>
      <c r="AV516" s="210"/>
      <c r="AW516" s="210"/>
      <c r="AX516" s="210"/>
      <c r="AY516" s="210"/>
      <c r="AZ516" s="210"/>
      <c r="BA516" s="210"/>
      <c r="BC516" s="208">
        <f>+BC490+1</f>
        <v>43485</v>
      </c>
      <c r="BD516" s="209"/>
      <c r="BE516" s="209"/>
      <c r="BF516" s="209"/>
      <c r="BG516" s="210"/>
      <c r="BH516" s="210"/>
      <c r="BI516" s="210"/>
      <c r="BJ516" s="210"/>
      <c r="BK516" s="210"/>
      <c r="BL516" s="210"/>
      <c r="BM516" s="210"/>
      <c r="BN516" s="210"/>
      <c r="BO516" s="210"/>
      <c r="BP516" s="210"/>
      <c r="BQ516" s="210"/>
      <c r="BR516" s="210"/>
      <c r="BS516" s="210"/>
      <c r="BU516" s="208">
        <f>+BU490+1</f>
        <v>43485</v>
      </c>
      <c r="BV516" s="209"/>
      <c r="BW516" s="209"/>
      <c r="BX516" s="209"/>
      <c r="BY516" s="210"/>
      <c r="BZ516" s="210"/>
      <c r="CA516" s="210"/>
      <c r="CB516" s="210"/>
      <c r="CC516" s="210"/>
      <c r="CD516" s="210"/>
      <c r="CE516" s="210"/>
      <c r="CF516" s="210"/>
      <c r="CG516" s="210"/>
      <c r="CH516" s="210"/>
      <c r="CI516" s="210"/>
      <c r="CJ516" s="210"/>
      <c r="CK516" s="210"/>
    </row>
    <row r="517" spans="1:89" ht="18" thickBot="1" x14ac:dyDescent="0.35">
      <c r="A517" s="27">
        <f>+A516</f>
        <v>43485</v>
      </c>
      <c r="D517" s="28" t="s">
        <v>5</v>
      </c>
      <c r="E517" s="29"/>
      <c r="F517" s="29"/>
      <c r="G517" s="29"/>
      <c r="H517" s="30"/>
      <c r="I517" s="21"/>
      <c r="J517" s="31" t="s">
        <v>6</v>
      </c>
      <c r="K517" s="32"/>
      <c r="L517" s="32"/>
      <c r="M517" s="32"/>
      <c r="N517" s="32"/>
      <c r="O517" s="33"/>
      <c r="S517" s="27">
        <f>+S516</f>
        <v>43485</v>
      </c>
      <c r="V517" s="34" t="s">
        <v>5</v>
      </c>
      <c r="W517" s="35"/>
      <c r="X517" s="35"/>
      <c r="Y517" s="35"/>
      <c r="Z517" s="36"/>
      <c r="AA517" s="23"/>
      <c r="AB517" s="37" t="s">
        <v>6</v>
      </c>
      <c r="AC517" s="38"/>
      <c r="AD517" s="38"/>
      <c r="AE517" s="38"/>
      <c r="AF517" s="38"/>
      <c r="AG517" s="39"/>
      <c r="AK517" s="40">
        <f>+AK516</f>
        <v>43485</v>
      </c>
      <c r="AN517" s="41" t="s">
        <v>5</v>
      </c>
      <c r="AO517" s="42"/>
      <c r="AP517" s="42"/>
      <c r="AQ517" s="42"/>
      <c r="AR517" s="43"/>
      <c r="AT517" s="44" t="s">
        <v>6</v>
      </c>
      <c r="AU517" s="45"/>
      <c r="AV517" s="45"/>
      <c r="AW517" s="45"/>
      <c r="AX517" s="45"/>
      <c r="AY517" s="46"/>
      <c r="BC517" s="40">
        <f>+BC516</f>
        <v>43485</v>
      </c>
      <c r="BF517" s="41" t="s">
        <v>5</v>
      </c>
      <c r="BG517" s="42"/>
      <c r="BH517" s="42"/>
      <c r="BI517" s="42"/>
      <c r="BJ517" s="43"/>
      <c r="BL517" s="44" t="s">
        <v>6</v>
      </c>
      <c r="BM517" s="45"/>
      <c r="BN517" s="45"/>
      <c r="BO517" s="45"/>
      <c r="BP517" s="45"/>
      <c r="BQ517" s="46"/>
      <c r="BU517" s="40">
        <f>+BU516</f>
        <v>43485</v>
      </c>
      <c r="BX517" s="41" t="s">
        <v>5</v>
      </c>
      <c r="BY517" s="42"/>
      <c r="BZ517" s="42"/>
      <c r="CA517" s="42"/>
      <c r="CB517" s="43"/>
      <c r="CD517" s="44" t="s">
        <v>6</v>
      </c>
      <c r="CE517" s="45"/>
      <c r="CF517" s="45"/>
      <c r="CG517" s="45"/>
      <c r="CH517" s="45"/>
      <c r="CI517" s="46"/>
    </row>
    <row r="518" spans="1:89" ht="12.75" customHeight="1" x14ac:dyDescent="0.3">
      <c r="A518" s="47" t="s">
        <v>7</v>
      </c>
      <c r="B518" s="48" t="s">
        <v>8</v>
      </c>
      <c r="D518" s="49" t="s">
        <v>9</v>
      </c>
      <c r="E518" s="50" t="s">
        <v>10</v>
      </c>
      <c r="F518" s="50" t="s">
        <v>11</v>
      </c>
      <c r="G518" s="50" t="s">
        <v>12</v>
      </c>
      <c r="H518" s="51" t="s">
        <v>13</v>
      </c>
      <c r="I518" s="21"/>
      <c r="J518" s="52" t="s">
        <v>14</v>
      </c>
      <c r="K518" s="53" t="s">
        <v>15</v>
      </c>
      <c r="L518" s="53" t="s">
        <v>16</v>
      </c>
      <c r="M518" s="53" t="s">
        <v>10</v>
      </c>
      <c r="N518" s="53" t="s">
        <v>12</v>
      </c>
      <c r="O518" s="54" t="s">
        <v>13</v>
      </c>
      <c r="Q518" s="55" t="s">
        <v>17</v>
      </c>
      <c r="S518" s="47" t="s">
        <v>7</v>
      </c>
      <c r="T518" s="48" t="s">
        <v>8</v>
      </c>
      <c r="V518" s="56" t="s">
        <v>9</v>
      </c>
      <c r="W518" s="57" t="s">
        <v>10</v>
      </c>
      <c r="X518" s="57" t="s">
        <v>11</v>
      </c>
      <c r="Y518" s="57" t="s">
        <v>12</v>
      </c>
      <c r="Z518" s="58" t="s">
        <v>13</v>
      </c>
      <c r="AA518" s="23"/>
      <c r="AB518" s="59" t="s">
        <v>14</v>
      </c>
      <c r="AC518" s="60" t="s">
        <v>15</v>
      </c>
      <c r="AD518" s="60" t="s">
        <v>16</v>
      </c>
      <c r="AE518" s="60" t="s">
        <v>10</v>
      </c>
      <c r="AF518" s="60" t="s">
        <v>12</v>
      </c>
      <c r="AG518" s="61" t="s">
        <v>13</v>
      </c>
      <c r="AI518" s="55" t="s">
        <v>17</v>
      </c>
      <c r="AK518" s="62" t="s">
        <v>7</v>
      </c>
      <c r="AL518" s="63" t="s">
        <v>8</v>
      </c>
      <c r="AN518" s="64" t="s">
        <v>9</v>
      </c>
      <c r="AO518" s="65" t="s">
        <v>10</v>
      </c>
      <c r="AP518" s="65" t="s">
        <v>11</v>
      </c>
      <c r="AQ518" s="65" t="s">
        <v>12</v>
      </c>
      <c r="AR518" s="66" t="s">
        <v>13</v>
      </c>
      <c r="AT518" s="67" t="s">
        <v>14</v>
      </c>
      <c r="AU518" s="68" t="s">
        <v>15</v>
      </c>
      <c r="AV518" s="68" t="s">
        <v>16</v>
      </c>
      <c r="AW518" s="68" t="s">
        <v>10</v>
      </c>
      <c r="AX518" s="68" t="s">
        <v>12</v>
      </c>
      <c r="AY518" s="69" t="s">
        <v>13</v>
      </c>
      <c r="BA518" s="70" t="s">
        <v>17</v>
      </c>
      <c r="BB518" s="71"/>
      <c r="BC518" s="47" t="s">
        <v>7</v>
      </c>
      <c r="BD518" s="48" t="s">
        <v>8</v>
      </c>
      <c r="BF518" s="64" t="s">
        <v>9</v>
      </c>
      <c r="BG518" s="65" t="s">
        <v>10</v>
      </c>
      <c r="BH518" s="65" t="s">
        <v>11</v>
      </c>
      <c r="BI518" s="65" t="s">
        <v>12</v>
      </c>
      <c r="BJ518" s="66" t="s">
        <v>13</v>
      </c>
      <c r="BL518" s="67" t="s">
        <v>14</v>
      </c>
      <c r="BM518" s="68" t="s">
        <v>15</v>
      </c>
      <c r="BN518" s="68" t="s">
        <v>16</v>
      </c>
      <c r="BO518" s="68" t="s">
        <v>10</v>
      </c>
      <c r="BP518" s="68" t="s">
        <v>12</v>
      </c>
      <c r="BQ518" s="69" t="s">
        <v>13</v>
      </c>
      <c r="BS518" s="70" t="s">
        <v>17</v>
      </c>
      <c r="BT518" s="71"/>
      <c r="BU518" s="47" t="s">
        <v>7</v>
      </c>
      <c r="BV518" s="48" t="s">
        <v>8</v>
      </c>
      <c r="BX518" s="64" t="s">
        <v>9</v>
      </c>
      <c r="BY518" s="65" t="s">
        <v>10</v>
      </c>
      <c r="BZ518" s="65" t="s">
        <v>11</v>
      </c>
      <c r="CA518" s="65" t="s">
        <v>12</v>
      </c>
      <c r="CB518" s="66" t="s">
        <v>13</v>
      </c>
      <c r="CD518" s="67" t="s">
        <v>14</v>
      </c>
      <c r="CE518" s="68" t="s">
        <v>15</v>
      </c>
      <c r="CF518" s="68" t="s">
        <v>16</v>
      </c>
      <c r="CG518" s="68" t="s">
        <v>10</v>
      </c>
      <c r="CH518" s="68" t="s">
        <v>12</v>
      </c>
      <c r="CI518" s="69" t="s">
        <v>13</v>
      </c>
      <c r="CK518" s="70" t="s">
        <v>17</v>
      </c>
    </row>
    <row r="519" spans="1:89" x14ac:dyDescent="0.3">
      <c r="A519" s="72"/>
      <c r="B519" s="73"/>
      <c r="D519" s="74"/>
      <c r="E519" s="75"/>
      <c r="F519" s="75"/>
      <c r="G519" s="75"/>
      <c r="H519" s="76"/>
      <c r="I519" s="21"/>
      <c r="J519" s="77"/>
      <c r="K519" s="78"/>
      <c r="L519" s="78"/>
      <c r="M519" s="78"/>
      <c r="N519" s="78"/>
      <c r="O519" s="79"/>
      <c r="Q519" s="55"/>
      <c r="S519" s="72"/>
      <c r="T519" s="73"/>
      <c r="V519" s="80"/>
      <c r="W519" s="81"/>
      <c r="X519" s="81"/>
      <c r="Y519" s="81"/>
      <c r="Z519" s="82"/>
      <c r="AA519" s="23"/>
      <c r="AB519" s="83"/>
      <c r="AC519" s="84"/>
      <c r="AD519" s="84"/>
      <c r="AE519" s="84"/>
      <c r="AF519" s="84"/>
      <c r="AG519" s="85"/>
      <c r="AI519" s="55"/>
      <c r="AK519" s="86"/>
      <c r="AL519" s="87"/>
      <c r="AN519" s="88"/>
      <c r="AO519" s="89"/>
      <c r="AP519" s="89"/>
      <c r="AQ519" s="89"/>
      <c r="AR519" s="90"/>
      <c r="AT519" s="91"/>
      <c r="AU519" s="89"/>
      <c r="AV519" s="89"/>
      <c r="AW519" s="89"/>
      <c r="AX519" s="89"/>
      <c r="AY519" s="92"/>
      <c r="BA519" s="70"/>
      <c r="BB519" s="71"/>
      <c r="BC519" s="72"/>
      <c r="BD519" s="73"/>
      <c r="BF519" s="88"/>
      <c r="BG519" s="89"/>
      <c r="BH519" s="89"/>
      <c r="BI519" s="89"/>
      <c r="BJ519" s="90"/>
      <c r="BL519" s="91"/>
      <c r="BM519" s="89"/>
      <c r="BN519" s="89"/>
      <c r="BO519" s="89"/>
      <c r="BP519" s="89"/>
      <c r="BQ519" s="92"/>
      <c r="BS519" s="70"/>
      <c r="BT519" s="71"/>
      <c r="BU519" s="72"/>
      <c r="BV519" s="73"/>
      <c r="BX519" s="88"/>
      <c r="BY519" s="89"/>
      <c r="BZ519" s="89"/>
      <c r="CA519" s="89"/>
      <c r="CB519" s="90"/>
      <c r="CD519" s="91"/>
      <c r="CE519" s="89"/>
      <c r="CF519" s="89"/>
      <c r="CG519" s="89"/>
      <c r="CH519" s="89"/>
      <c r="CI519" s="92"/>
      <c r="CK519" s="70"/>
    </row>
    <row r="520" spans="1:89" s="125" customFormat="1" x14ac:dyDescent="0.3">
      <c r="A520" s="93" t="s">
        <v>19</v>
      </c>
      <c r="B520" s="94"/>
      <c r="C520"/>
      <c r="D520" s="95"/>
      <c r="E520" s="96"/>
      <c r="F520" s="96"/>
      <c r="G520" s="96"/>
      <c r="H520" s="97"/>
      <c r="I520"/>
      <c r="J520" s="98"/>
      <c r="K520" s="99"/>
      <c r="L520" s="99"/>
      <c r="M520" s="99"/>
      <c r="N520" s="99"/>
      <c r="O520" s="100"/>
      <c r="P520"/>
      <c r="Q520" s="101"/>
      <c r="R520"/>
      <c r="S520" s="93" t="s">
        <v>19</v>
      </c>
      <c r="T520" s="94"/>
      <c r="U520"/>
      <c r="V520" s="95"/>
      <c r="W520" s="96"/>
      <c r="X520" s="96"/>
      <c r="Y520" s="96"/>
      <c r="Z520" s="97"/>
      <c r="AA520"/>
      <c r="AB520" s="98"/>
      <c r="AC520" s="99"/>
      <c r="AD520" s="99"/>
      <c r="AE520" s="99"/>
      <c r="AF520" s="99"/>
      <c r="AG520" s="100"/>
      <c r="AH520"/>
      <c r="AI520" s="101"/>
      <c r="AJ520"/>
      <c r="AK520" s="102" t="s">
        <v>20</v>
      </c>
      <c r="AL520" s="103"/>
      <c r="AM520" s="26"/>
      <c r="AN520" s="104"/>
      <c r="AO520" s="105"/>
      <c r="AP520" s="105"/>
      <c r="AQ520" s="105"/>
      <c r="AR520" s="106"/>
      <c r="AS520" s="107"/>
      <c r="AT520" s="108"/>
      <c r="AU520" s="105"/>
      <c r="AV520" s="105"/>
      <c r="AW520" s="105"/>
      <c r="AX520" s="105"/>
      <c r="AY520" s="109"/>
      <c r="AZ520" s="26"/>
      <c r="BA520" s="110"/>
      <c r="BB520" s="111"/>
      <c r="BC520" s="93" t="str">
        <f t="shared" ref="BC520:BC539" si="613">BC493</f>
        <v>GAN.CRIANZA</v>
      </c>
      <c r="BD520" s="94"/>
      <c r="BE520" s="112"/>
      <c r="BF520" s="113"/>
      <c r="BG520" s="114"/>
      <c r="BH520" s="114"/>
      <c r="BI520" s="114"/>
      <c r="BJ520" s="115"/>
      <c r="BK520" s="112"/>
      <c r="BL520" s="116"/>
      <c r="BM520" s="114"/>
      <c r="BN520" s="114"/>
      <c r="BO520" s="114"/>
      <c r="BP520" s="114"/>
      <c r="BQ520" s="117"/>
      <c r="BR520" s="26"/>
      <c r="BS520" s="118"/>
      <c r="BT520" s="111"/>
      <c r="BU520" s="93" t="str">
        <f t="shared" ref="BU520:BU539" si="614">BU493</f>
        <v>GAN.CRIANZA</v>
      </c>
      <c r="BV520" s="94"/>
      <c r="BW520" s="112"/>
      <c r="BX520" s="119"/>
      <c r="BY520" s="120"/>
      <c r="BZ520" s="120"/>
      <c r="CA520" s="120"/>
      <c r="CB520" s="121"/>
      <c r="CC520" s="112"/>
      <c r="CD520" s="122"/>
      <c r="CE520" s="120"/>
      <c r="CF520" s="120"/>
      <c r="CG520" s="120"/>
      <c r="CH520" s="120"/>
      <c r="CI520" s="123"/>
      <c r="CJ520" s="26"/>
      <c r="CK520" s="124"/>
    </row>
    <row r="521" spans="1:89" x14ac:dyDescent="0.3">
      <c r="A521" s="126" t="str">
        <f t="shared" ref="A521:A526" si="615">+A494</f>
        <v xml:space="preserve">BECERRAS </v>
      </c>
      <c r="B521" s="127">
        <f t="shared" ref="B521:B526" si="616">+Q494</f>
        <v>0</v>
      </c>
      <c r="D521" s="128"/>
      <c r="E521" s="129"/>
      <c r="F521" s="129"/>
      <c r="G521" s="129"/>
      <c r="H521" s="130"/>
      <c r="I521" s="131"/>
      <c r="J521" s="132"/>
      <c r="K521" s="129"/>
      <c r="L521" s="129"/>
      <c r="M521" s="129"/>
      <c r="N521" s="129"/>
      <c r="O521" s="133"/>
      <c r="Q521" s="134">
        <f t="shared" ref="Q521:Q526" si="617">SUM(B521+D521+E521+F521+G521+H521-J521-K521-L521-M521-N521-O521)</f>
        <v>0</v>
      </c>
      <c r="S521" s="126" t="str">
        <f t="shared" ref="S521:S526" si="618">+S494</f>
        <v xml:space="preserve">BECERRAS </v>
      </c>
      <c r="T521" s="135">
        <f t="shared" ref="T521:T526" si="619">+AI494</f>
        <v>70</v>
      </c>
      <c r="V521" s="136"/>
      <c r="W521" s="137"/>
      <c r="X521" s="137"/>
      <c r="Y521" s="137"/>
      <c r="Z521" s="138"/>
      <c r="AB521" s="139"/>
      <c r="AC521" s="137"/>
      <c r="AD521" s="137"/>
      <c r="AE521" s="137"/>
      <c r="AF521" s="137"/>
      <c r="AG521" s="140"/>
      <c r="AI521" s="134">
        <f t="shared" ref="AI521:AI526" si="620">SUM(T521+V521+W521+X521+Y521+Z521-AB521-AC521-AD521-AE521-AF521-AG521)</f>
        <v>70</v>
      </c>
      <c r="AK521" s="141" t="str">
        <f t="shared" ref="AK521:AK526" si="621">AK494</f>
        <v>POTRO HEMBRA</v>
      </c>
      <c r="AL521" s="142">
        <f t="shared" ref="AL521:AL526" si="622">+BA494</f>
        <v>4</v>
      </c>
      <c r="AN521" s="143"/>
      <c r="AO521" s="144"/>
      <c r="AP521" s="144"/>
      <c r="AQ521" s="144"/>
      <c r="AR521" s="145"/>
      <c r="AS521" s="146"/>
      <c r="AT521" s="147"/>
      <c r="AU521" s="144"/>
      <c r="AV521" s="144"/>
      <c r="AW521" s="144"/>
      <c r="AX521" s="144"/>
      <c r="AY521" s="148"/>
      <c r="BA521" s="110">
        <f t="shared" ref="BA521:BA526" si="623">SUM(AL521+AN521+AO521+AP521+AQ521+AR521-AT521-AU521-AV521-AW521-AX521-AY521)</f>
        <v>4</v>
      </c>
      <c r="BB521" s="149"/>
      <c r="BC521" s="126" t="str">
        <f t="shared" si="613"/>
        <v xml:space="preserve">BECERRAS </v>
      </c>
      <c r="BD521" s="127">
        <f t="shared" ref="BD521:BD526" si="624">+BS494</f>
        <v>0</v>
      </c>
      <c r="BF521" s="150"/>
      <c r="BG521" s="151"/>
      <c r="BH521" s="151"/>
      <c r="BI521" s="151"/>
      <c r="BJ521" s="152"/>
      <c r="BL521" s="153"/>
      <c r="BM521" s="151"/>
      <c r="BN521" s="151"/>
      <c r="BO521" s="151"/>
      <c r="BP521" s="151"/>
      <c r="BQ521" s="154"/>
      <c r="BS521" s="110">
        <f t="shared" ref="BS521:BS526" si="625">SUM(BD521+BF521+BG521+BH521+BI521+BJ521-BL521-BM521-BN521-BO521-BP521-BQ521)</f>
        <v>0</v>
      </c>
      <c r="BT521" s="149"/>
      <c r="BU521" s="126" t="str">
        <f t="shared" si="614"/>
        <v xml:space="preserve">BECERRAS </v>
      </c>
      <c r="BV521" s="127">
        <f t="shared" ref="BV521:BV526" si="626">+CK494</f>
        <v>0</v>
      </c>
      <c r="BX521" s="155"/>
      <c r="BY521" s="156"/>
      <c r="BZ521" s="156"/>
      <c r="CA521" s="156"/>
      <c r="CB521" s="157"/>
      <c r="CD521" s="158"/>
      <c r="CE521" s="156"/>
      <c r="CF521" s="156"/>
      <c r="CG521" s="156"/>
      <c r="CH521" s="156"/>
      <c r="CI521" s="159"/>
      <c r="CK521" s="110">
        <f t="shared" ref="CK521:CK526" si="627">SUM(BV521+BX521+BY521+BZ521+CA521+CB521-CD521-CE521-CF521-CG521-CH521-CI521)</f>
        <v>0</v>
      </c>
    </row>
    <row r="522" spans="1:89" x14ac:dyDescent="0.3">
      <c r="A522" s="126" t="str">
        <f t="shared" si="615"/>
        <v>BECERROS</v>
      </c>
      <c r="B522" s="127">
        <f t="shared" si="616"/>
        <v>0</v>
      </c>
      <c r="D522" s="128"/>
      <c r="E522" s="129"/>
      <c r="F522" s="129"/>
      <c r="G522" s="129"/>
      <c r="H522" s="130"/>
      <c r="I522" s="131"/>
      <c r="J522" s="132"/>
      <c r="K522" s="129"/>
      <c r="L522" s="129"/>
      <c r="M522" s="129"/>
      <c r="N522" s="129"/>
      <c r="O522" s="133"/>
      <c r="Q522" s="134">
        <f t="shared" si="617"/>
        <v>0</v>
      </c>
      <c r="S522" s="126" t="str">
        <f t="shared" si="618"/>
        <v>BECERROS</v>
      </c>
      <c r="T522" s="135">
        <f t="shared" si="619"/>
        <v>68</v>
      </c>
      <c r="V522" s="136"/>
      <c r="W522" s="137"/>
      <c r="X522" s="137"/>
      <c r="Y522" s="137"/>
      <c r="Z522" s="138"/>
      <c r="AB522" s="139"/>
      <c r="AC522" s="137"/>
      <c r="AD522" s="137"/>
      <c r="AE522" s="137"/>
      <c r="AF522" s="137"/>
      <c r="AG522" s="140"/>
      <c r="AI522" s="134">
        <f t="shared" si="620"/>
        <v>68</v>
      </c>
      <c r="AK522" s="141" t="str">
        <f t="shared" si="621"/>
        <v>POTRO MACHO</v>
      </c>
      <c r="AL522" s="142">
        <f t="shared" si="622"/>
        <v>6</v>
      </c>
      <c r="AN522" s="143"/>
      <c r="AO522" s="144"/>
      <c r="AP522" s="144"/>
      <c r="AQ522" s="144"/>
      <c r="AR522" s="145"/>
      <c r="AS522" s="146"/>
      <c r="AT522" s="147"/>
      <c r="AU522" s="144"/>
      <c r="AV522" s="144"/>
      <c r="AW522" s="144"/>
      <c r="AX522" s="144"/>
      <c r="AY522" s="148"/>
      <c r="BA522" s="110">
        <f t="shared" si="623"/>
        <v>6</v>
      </c>
      <c r="BB522" s="149"/>
      <c r="BC522" s="126" t="str">
        <f t="shared" si="613"/>
        <v>BECERROS</v>
      </c>
      <c r="BD522" s="127">
        <f t="shared" si="624"/>
        <v>0</v>
      </c>
      <c r="BF522" s="150"/>
      <c r="BG522" s="151"/>
      <c r="BH522" s="151"/>
      <c r="BI522" s="151"/>
      <c r="BJ522" s="152"/>
      <c r="BL522" s="153"/>
      <c r="BM522" s="151"/>
      <c r="BN522" s="151"/>
      <c r="BO522" s="151"/>
      <c r="BP522" s="151"/>
      <c r="BQ522" s="154"/>
      <c r="BS522" s="110">
        <f t="shared" si="625"/>
        <v>0</v>
      </c>
      <c r="BT522" s="149"/>
      <c r="BU522" s="126" t="str">
        <f t="shared" si="614"/>
        <v>BECERROS</v>
      </c>
      <c r="BV522" s="127">
        <f t="shared" si="626"/>
        <v>0</v>
      </c>
      <c r="BX522" s="155"/>
      <c r="BY522" s="156"/>
      <c r="BZ522" s="156"/>
      <c r="CA522" s="156"/>
      <c r="CB522" s="157"/>
      <c r="CD522" s="158"/>
      <c r="CE522" s="156"/>
      <c r="CF522" s="156"/>
      <c r="CG522" s="156"/>
      <c r="CH522" s="156"/>
      <c r="CI522" s="159"/>
      <c r="CK522" s="110">
        <f t="shared" si="627"/>
        <v>0</v>
      </c>
    </row>
    <row r="523" spans="1:89" x14ac:dyDescent="0.3">
      <c r="A523" s="126" t="str">
        <f t="shared" si="615"/>
        <v>MAUTAS</v>
      </c>
      <c r="B523" s="127">
        <f t="shared" si="616"/>
        <v>54</v>
      </c>
      <c r="D523" s="95"/>
      <c r="E523" s="129"/>
      <c r="F523" s="129"/>
      <c r="G523" s="129"/>
      <c r="H523" s="130"/>
      <c r="I523" s="131"/>
      <c r="J523" s="132"/>
      <c r="K523" s="129"/>
      <c r="L523" s="129"/>
      <c r="M523" s="129"/>
      <c r="N523" s="129"/>
      <c r="O523" s="133"/>
      <c r="Q523" s="134">
        <f t="shared" si="617"/>
        <v>54</v>
      </c>
      <c r="S523" s="126" t="str">
        <f t="shared" si="618"/>
        <v>MAUTAS</v>
      </c>
      <c r="T523" s="135">
        <f t="shared" si="619"/>
        <v>0</v>
      </c>
      <c r="V523" s="95"/>
      <c r="W523" s="137"/>
      <c r="X523" s="137"/>
      <c r="Y523" s="137"/>
      <c r="Z523" s="138"/>
      <c r="AB523" s="139"/>
      <c r="AC523" s="137"/>
      <c r="AD523" s="137"/>
      <c r="AE523" s="137"/>
      <c r="AF523" s="137"/>
      <c r="AG523" s="140"/>
      <c r="AI523" s="134">
        <f t="shared" si="620"/>
        <v>0</v>
      </c>
      <c r="AK523" s="141" t="str">
        <f t="shared" si="621"/>
        <v>CABALLO</v>
      </c>
      <c r="AL523" s="142">
        <f t="shared" si="622"/>
        <v>8</v>
      </c>
      <c r="AN523" s="95"/>
      <c r="AO523" s="144"/>
      <c r="AP523" s="144"/>
      <c r="AQ523" s="144"/>
      <c r="AR523" s="145"/>
      <c r="AS523" s="146"/>
      <c r="AT523" s="147"/>
      <c r="AU523" s="144"/>
      <c r="AV523" s="144"/>
      <c r="AW523" s="144"/>
      <c r="AX523" s="144"/>
      <c r="AY523" s="148"/>
      <c r="BA523" s="110">
        <f t="shared" si="623"/>
        <v>8</v>
      </c>
      <c r="BB523" s="149"/>
      <c r="BC523" s="126" t="str">
        <f t="shared" si="613"/>
        <v>MAUTAS</v>
      </c>
      <c r="BD523" s="127">
        <f t="shared" si="624"/>
        <v>0</v>
      </c>
      <c r="BF523" s="113"/>
      <c r="BG523" s="151"/>
      <c r="BH523" s="151"/>
      <c r="BI523" s="151"/>
      <c r="BJ523" s="152"/>
      <c r="BL523" s="153"/>
      <c r="BM523" s="151"/>
      <c r="BN523" s="151"/>
      <c r="BO523" s="151"/>
      <c r="BP523" s="151"/>
      <c r="BQ523" s="154"/>
      <c r="BS523" s="110">
        <f t="shared" si="625"/>
        <v>0</v>
      </c>
      <c r="BT523" s="149"/>
      <c r="BU523" s="126" t="str">
        <f t="shared" si="614"/>
        <v>MAUTAS</v>
      </c>
      <c r="BV523" s="127">
        <f t="shared" si="626"/>
        <v>0</v>
      </c>
      <c r="BX523" s="119"/>
      <c r="BY523" s="156"/>
      <c r="BZ523" s="156"/>
      <c r="CA523" s="156"/>
      <c r="CB523" s="157"/>
      <c r="CD523" s="158"/>
      <c r="CE523" s="156"/>
      <c r="CF523" s="156"/>
      <c r="CG523" s="156"/>
      <c r="CH523" s="156"/>
      <c r="CI523" s="159"/>
      <c r="CK523" s="110">
        <f t="shared" si="627"/>
        <v>0</v>
      </c>
    </row>
    <row r="524" spans="1:89" x14ac:dyDescent="0.3">
      <c r="A524" s="126" t="str">
        <f t="shared" si="615"/>
        <v>MAUTES</v>
      </c>
      <c r="B524" s="127">
        <f t="shared" si="616"/>
        <v>458</v>
      </c>
      <c r="D524" s="95"/>
      <c r="E524" s="129"/>
      <c r="F524" s="129"/>
      <c r="G524" s="129"/>
      <c r="H524" s="130"/>
      <c r="I524" s="131"/>
      <c r="J524" s="132"/>
      <c r="K524" s="129"/>
      <c r="L524" s="129"/>
      <c r="M524" s="129"/>
      <c r="N524" s="129"/>
      <c r="O524" s="133"/>
      <c r="Q524" s="134">
        <f t="shared" si="617"/>
        <v>458</v>
      </c>
      <c r="S524" s="126" t="str">
        <f t="shared" si="618"/>
        <v>MAUTES</v>
      </c>
      <c r="T524" s="135">
        <f t="shared" si="619"/>
        <v>0</v>
      </c>
      <c r="V524" s="95"/>
      <c r="W524" s="137"/>
      <c r="X524" s="137"/>
      <c r="Y524" s="137"/>
      <c r="Z524" s="138"/>
      <c r="AB524" s="139"/>
      <c r="AC524" s="137"/>
      <c r="AD524" s="137"/>
      <c r="AE524" s="137"/>
      <c r="AF524" s="137"/>
      <c r="AG524" s="140"/>
      <c r="AI524" s="134">
        <f t="shared" si="620"/>
        <v>0</v>
      </c>
      <c r="AK524" s="141" t="str">
        <f t="shared" si="621"/>
        <v>YEGUA</v>
      </c>
      <c r="AL524" s="142">
        <f t="shared" si="622"/>
        <v>7</v>
      </c>
      <c r="AN524" s="95"/>
      <c r="AO524" s="144"/>
      <c r="AP524" s="144"/>
      <c r="AQ524" s="144"/>
      <c r="AR524" s="145"/>
      <c r="AS524" s="146"/>
      <c r="AT524" s="147"/>
      <c r="AU524" s="144"/>
      <c r="AV524" s="144"/>
      <c r="AW524" s="144"/>
      <c r="AX524" s="144"/>
      <c r="AY524" s="148"/>
      <c r="BA524" s="110">
        <f t="shared" si="623"/>
        <v>7</v>
      </c>
      <c r="BB524" s="149"/>
      <c r="BC524" s="126" t="str">
        <f t="shared" si="613"/>
        <v>MAUTES</v>
      </c>
      <c r="BD524" s="127">
        <f t="shared" si="624"/>
        <v>0</v>
      </c>
      <c r="BF524" s="113"/>
      <c r="BG524" s="151"/>
      <c r="BH524" s="151"/>
      <c r="BI524" s="151"/>
      <c r="BJ524" s="152"/>
      <c r="BL524" s="153"/>
      <c r="BM524" s="151"/>
      <c r="BN524" s="151"/>
      <c r="BO524" s="151"/>
      <c r="BP524" s="151"/>
      <c r="BQ524" s="154"/>
      <c r="BS524" s="110">
        <f t="shared" si="625"/>
        <v>0</v>
      </c>
      <c r="BT524" s="149"/>
      <c r="BU524" s="126" t="str">
        <f t="shared" si="614"/>
        <v>MAUTES</v>
      </c>
      <c r="BV524" s="127">
        <f t="shared" si="626"/>
        <v>0</v>
      </c>
      <c r="BX524" s="119"/>
      <c r="BY524" s="156"/>
      <c r="BZ524" s="156"/>
      <c r="CA524" s="156"/>
      <c r="CB524" s="157"/>
      <c r="CD524" s="158"/>
      <c r="CE524" s="156"/>
      <c r="CF524" s="156"/>
      <c r="CG524" s="156"/>
      <c r="CH524" s="156"/>
      <c r="CI524" s="159"/>
      <c r="CK524" s="110">
        <f t="shared" si="627"/>
        <v>0</v>
      </c>
    </row>
    <row r="525" spans="1:89" x14ac:dyDescent="0.3">
      <c r="A525" s="126">
        <f t="shared" si="615"/>
        <v>0</v>
      </c>
      <c r="B525" s="127">
        <f t="shared" si="616"/>
        <v>0</v>
      </c>
      <c r="D525" s="95"/>
      <c r="E525" s="129"/>
      <c r="F525" s="129"/>
      <c r="G525" s="129"/>
      <c r="H525" s="130"/>
      <c r="I525" s="131"/>
      <c r="J525" s="132"/>
      <c r="K525" s="129"/>
      <c r="L525" s="129"/>
      <c r="M525" s="129"/>
      <c r="N525" s="129"/>
      <c r="O525" s="133"/>
      <c r="Q525" s="134">
        <f t="shared" si="617"/>
        <v>0</v>
      </c>
      <c r="S525" s="126">
        <f t="shared" si="618"/>
        <v>0</v>
      </c>
      <c r="T525" s="135">
        <f t="shared" si="619"/>
        <v>0</v>
      </c>
      <c r="V525" s="95"/>
      <c r="W525" s="137"/>
      <c r="X525" s="137"/>
      <c r="Y525" s="137"/>
      <c r="Z525" s="138"/>
      <c r="AB525" s="139"/>
      <c r="AC525" s="137"/>
      <c r="AD525" s="137"/>
      <c r="AE525" s="137"/>
      <c r="AF525" s="137"/>
      <c r="AG525" s="140"/>
      <c r="AI525" s="134">
        <f t="shared" si="620"/>
        <v>0</v>
      </c>
      <c r="AK525" s="141">
        <f t="shared" si="621"/>
        <v>0</v>
      </c>
      <c r="AL525" s="142">
        <f t="shared" si="622"/>
        <v>0</v>
      </c>
      <c r="AN525" s="95"/>
      <c r="AO525" s="144"/>
      <c r="AP525" s="144"/>
      <c r="AQ525" s="144"/>
      <c r="AR525" s="145"/>
      <c r="AS525" s="146"/>
      <c r="AT525" s="147"/>
      <c r="AU525" s="144"/>
      <c r="AV525" s="144"/>
      <c r="AW525" s="144"/>
      <c r="AX525" s="144"/>
      <c r="AY525" s="148"/>
      <c r="BA525" s="110">
        <f t="shared" si="623"/>
        <v>0</v>
      </c>
      <c r="BB525" s="149"/>
      <c r="BC525" s="126">
        <f t="shared" si="613"/>
        <v>0</v>
      </c>
      <c r="BD525" s="127">
        <f t="shared" si="624"/>
        <v>0</v>
      </c>
      <c r="BF525" s="113"/>
      <c r="BG525" s="151"/>
      <c r="BH525" s="151"/>
      <c r="BI525" s="151"/>
      <c r="BJ525" s="152"/>
      <c r="BL525" s="153"/>
      <c r="BM525" s="151"/>
      <c r="BN525" s="151"/>
      <c r="BO525" s="151"/>
      <c r="BP525" s="151"/>
      <c r="BQ525" s="154"/>
      <c r="BS525" s="110">
        <f t="shared" si="625"/>
        <v>0</v>
      </c>
      <c r="BT525" s="149"/>
      <c r="BU525" s="126">
        <f t="shared" si="614"/>
        <v>0</v>
      </c>
      <c r="BV525" s="127">
        <f t="shared" si="626"/>
        <v>0</v>
      </c>
      <c r="BX525" s="119"/>
      <c r="BY525" s="156"/>
      <c r="BZ525" s="156"/>
      <c r="CA525" s="156"/>
      <c r="CB525" s="157"/>
      <c r="CD525" s="158"/>
      <c r="CE525" s="156"/>
      <c r="CF525" s="156"/>
      <c r="CG525" s="156"/>
      <c r="CH525" s="156"/>
      <c r="CI525" s="159"/>
      <c r="CK525" s="110">
        <f t="shared" si="627"/>
        <v>0</v>
      </c>
    </row>
    <row r="526" spans="1:89" x14ac:dyDescent="0.3">
      <c r="A526" s="126">
        <f t="shared" si="615"/>
        <v>0</v>
      </c>
      <c r="B526" s="127">
        <f t="shared" si="616"/>
        <v>0</v>
      </c>
      <c r="D526" s="95"/>
      <c r="E526" s="129"/>
      <c r="F526" s="129"/>
      <c r="G526" s="129"/>
      <c r="H526" s="130"/>
      <c r="I526" s="131"/>
      <c r="J526" s="132"/>
      <c r="K526" s="129"/>
      <c r="L526" s="129"/>
      <c r="M526" s="129"/>
      <c r="N526" s="129"/>
      <c r="O526" s="133"/>
      <c r="Q526" s="134">
        <f t="shared" si="617"/>
        <v>0</v>
      </c>
      <c r="S526" s="126">
        <f t="shared" si="618"/>
        <v>0</v>
      </c>
      <c r="T526" s="135">
        <f t="shared" si="619"/>
        <v>0</v>
      </c>
      <c r="V526" s="95"/>
      <c r="W526" s="137"/>
      <c r="X526" s="137"/>
      <c r="Y526" s="137"/>
      <c r="Z526" s="138"/>
      <c r="AB526" s="139"/>
      <c r="AC526" s="137"/>
      <c r="AD526" s="137"/>
      <c r="AE526" s="137"/>
      <c r="AF526" s="137"/>
      <c r="AG526" s="140"/>
      <c r="AI526" s="134">
        <f t="shared" si="620"/>
        <v>0</v>
      </c>
      <c r="AK526" s="141">
        <f t="shared" si="621"/>
        <v>0</v>
      </c>
      <c r="AL526" s="142">
        <f t="shared" si="622"/>
        <v>0</v>
      </c>
      <c r="AN526" s="95"/>
      <c r="AO526" s="144"/>
      <c r="AP526" s="144"/>
      <c r="AQ526" s="144"/>
      <c r="AR526" s="145"/>
      <c r="AS526" s="146"/>
      <c r="AT526" s="147"/>
      <c r="AU526" s="144"/>
      <c r="AV526" s="144"/>
      <c r="AW526" s="144"/>
      <c r="AX526" s="144"/>
      <c r="AY526" s="148"/>
      <c r="BA526" s="110">
        <f t="shared" si="623"/>
        <v>0</v>
      </c>
      <c r="BB526" s="149"/>
      <c r="BC526" s="126">
        <f t="shared" si="613"/>
        <v>0</v>
      </c>
      <c r="BD526" s="127">
        <f t="shared" si="624"/>
        <v>0</v>
      </c>
      <c r="BF526" s="113"/>
      <c r="BG526" s="151"/>
      <c r="BH526" s="151"/>
      <c r="BI526" s="151"/>
      <c r="BJ526" s="152"/>
      <c r="BL526" s="153"/>
      <c r="BM526" s="151"/>
      <c r="BN526" s="151"/>
      <c r="BO526" s="151"/>
      <c r="BP526" s="151"/>
      <c r="BQ526" s="154"/>
      <c r="BS526" s="110">
        <f t="shared" si="625"/>
        <v>0</v>
      </c>
      <c r="BT526" s="149"/>
      <c r="BU526" s="126">
        <f t="shared" si="614"/>
        <v>0</v>
      </c>
      <c r="BV526" s="127">
        <f t="shared" si="626"/>
        <v>0</v>
      </c>
      <c r="BX526" s="119"/>
      <c r="BY526" s="156"/>
      <c r="BZ526" s="156"/>
      <c r="CA526" s="156"/>
      <c r="CB526" s="157"/>
      <c r="CD526" s="158"/>
      <c r="CE526" s="156"/>
      <c r="CF526" s="156"/>
      <c r="CG526" s="156"/>
      <c r="CH526" s="156"/>
      <c r="CI526" s="159"/>
      <c r="CK526" s="110">
        <f t="shared" si="627"/>
        <v>0</v>
      </c>
    </row>
    <row r="527" spans="1:89" s="125" customFormat="1" x14ac:dyDescent="0.3">
      <c r="A527" s="93" t="s">
        <v>29</v>
      </c>
      <c r="B527" s="127"/>
      <c r="C527"/>
      <c r="D527" s="95"/>
      <c r="E527" s="160"/>
      <c r="F527" s="160"/>
      <c r="G527" s="160"/>
      <c r="H527" s="161"/>
      <c r="I527" s="131"/>
      <c r="J527" s="162"/>
      <c r="K527" s="163"/>
      <c r="L527" s="163"/>
      <c r="M527" s="163"/>
      <c r="N527" s="163"/>
      <c r="O527" s="164"/>
      <c r="P527"/>
      <c r="Q527" s="134"/>
      <c r="R527"/>
      <c r="S527" s="93" t="s">
        <v>29</v>
      </c>
      <c r="T527" s="135"/>
      <c r="U527"/>
      <c r="V527" s="95"/>
      <c r="W527" s="165"/>
      <c r="X527" s="165"/>
      <c r="Y527" s="165"/>
      <c r="Z527" s="166"/>
      <c r="AA527"/>
      <c r="AB527" s="167"/>
      <c r="AC527" s="168"/>
      <c r="AD527" s="168"/>
      <c r="AE527" s="168"/>
      <c r="AF527" s="168"/>
      <c r="AG527" s="169"/>
      <c r="AH527"/>
      <c r="AI527" s="101"/>
      <c r="AJ527"/>
      <c r="AK527" s="102" t="s">
        <v>30</v>
      </c>
      <c r="AL527" s="142"/>
      <c r="AM527" s="26"/>
      <c r="AN527" s="95"/>
      <c r="AO527" s="170"/>
      <c r="AP527" s="170"/>
      <c r="AQ527" s="170"/>
      <c r="AR527" s="171"/>
      <c r="AS527" s="107"/>
      <c r="AT527" s="172"/>
      <c r="AU527" s="170"/>
      <c r="AV527" s="170"/>
      <c r="AW527" s="170"/>
      <c r="AX527" s="170"/>
      <c r="AY527" s="173"/>
      <c r="AZ527" s="107"/>
      <c r="BA527" s="174"/>
      <c r="BB527" s="111"/>
      <c r="BC527" s="93" t="str">
        <f t="shared" si="613"/>
        <v>GAN. PRODUCCION</v>
      </c>
      <c r="BD527" s="127"/>
      <c r="BE527" s="26"/>
      <c r="BF527" s="113"/>
      <c r="BG527" s="114"/>
      <c r="BH527" s="114"/>
      <c r="BI527" s="114"/>
      <c r="BJ527" s="115"/>
      <c r="BK527" s="112"/>
      <c r="BL527" s="116"/>
      <c r="BM527" s="114"/>
      <c r="BN527" s="114"/>
      <c r="BO527" s="114"/>
      <c r="BP527" s="114"/>
      <c r="BQ527" s="117"/>
      <c r="BR527" s="26"/>
      <c r="BS527" s="118"/>
      <c r="BT527" s="111"/>
      <c r="BU527" s="93" t="str">
        <f t="shared" si="614"/>
        <v>GAN. PRODUCCION</v>
      </c>
      <c r="BV527" s="127"/>
      <c r="BW527" s="26"/>
      <c r="BX527" s="119"/>
      <c r="BY527" s="120"/>
      <c r="BZ527" s="120"/>
      <c r="CA527" s="120"/>
      <c r="CB527" s="121"/>
      <c r="CC527" s="112"/>
      <c r="CD527" s="122"/>
      <c r="CE527" s="120"/>
      <c r="CF527" s="120"/>
      <c r="CG527" s="120"/>
      <c r="CH527" s="120"/>
      <c r="CI527" s="123"/>
      <c r="CJ527" s="26"/>
      <c r="CK527" s="124"/>
    </row>
    <row r="528" spans="1:89" x14ac:dyDescent="0.3">
      <c r="A528" s="126" t="str">
        <f t="shared" ref="A528:A534" si="628">+A501</f>
        <v>VACAS EN PRODUCCION</v>
      </c>
      <c r="B528" s="127">
        <f t="shared" ref="B528:B534" si="629">+Q501</f>
        <v>0</v>
      </c>
      <c r="D528" s="95"/>
      <c r="E528" s="129"/>
      <c r="F528" s="129"/>
      <c r="G528" s="129"/>
      <c r="H528" s="130"/>
      <c r="I528" s="131"/>
      <c r="J528" s="132"/>
      <c r="K528" s="129"/>
      <c r="L528" s="129"/>
      <c r="M528" s="129"/>
      <c r="N528" s="129"/>
      <c r="O528" s="133"/>
      <c r="Q528" s="134">
        <f t="shared" ref="Q528:Q534" si="630">SUM(B528+D528+E528+F528+G528+H528-J528-K528-L528-M528-N528-O528)</f>
        <v>0</v>
      </c>
      <c r="S528" s="126" t="str">
        <f t="shared" ref="S528:S534" si="631">+S501</f>
        <v>VACAS EN PRODUCCION</v>
      </c>
      <c r="T528" s="135">
        <f t="shared" ref="T528:T534" si="632">+AI501</f>
        <v>165</v>
      </c>
      <c r="V528" s="95"/>
      <c r="W528" s="137"/>
      <c r="X528" s="137"/>
      <c r="Y528" s="137"/>
      <c r="Z528" s="138"/>
      <c r="AB528" s="139"/>
      <c r="AC528" s="137"/>
      <c r="AD528" s="137"/>
      <c r="AE528" s="137"/>
      <c r="AF528" s="137"/>
      <c r="AG528" s="140"/>
      <c r="AI528" s="134">
        <f t="shared" ref="AI528:AI534" si="633">SUM(T528+V528+W528+X528+Y528+Z528-AB528-AC528-AD528-AE528-AF528-AG528)</f>
        <v>165</v>
      </c>
      <c r="AK528" s="141" t="str">
        <f t="shared" ref="AK528:AK534" si="634">AK501</f>
        <v>POTRO HEMBRA</v>
      </c>
      <c r="AL528" s="142">
        <f t="shared" ref="AL528:AL534" si="635">+BA501</f>
        <v>1</v>
      </c>
      <c r="AN528" s="95"/>
      <c r="AO528" s="144"/>
      <c r="AP528" s="144"/>
      <c r="AQ528" s="144"/>
      <c r="AR528" s="145"/>
      <c r="AS528" s="146"/>
      <c r="AT528" s="147"/>
      <c r="AU528" s="144"/>
      <c r="AV528" s="144"/>
      <c r="AW528" s="144"/>
      <c r="AX528" s="144"/>
      <c r="AY528" s="148"/>
      <c r="BA528" s="110">
        <f t="shared" ref="BA528:BA534" si="636">SUM(AL528+AN528+AO528+AP528+AQ528+AR528-AT528-AU528-AV528-AW528-AX528-AY528)</f>
        <v>1</v>
      </c>
      <c r="BB528" s="149"/>
      <c r="BC528" s="126" t="str">
        <f t="shared" si="613"/>
        <v>VACAS EN PRODUCCION</v>
      </c>
      <c r="BD528" s="127">
        <f t="shared" ref="BD528:BD534" si="637">+BS501</f>
        <v>0</v>
      </c>
      <c r="BF528" s="113"/>
      <c r="BG528" s="151"/>
      <c r="BH528" s="151"/>
      <c r="BI528" s="151"/>
      <c r="BJ528" s="152"/>
      <c r="BL528" s="153"/>
      <c r="BM528" s="151"/>
      <c r="BN528" s="151"/>
      <c r="BO528" s="151"/>
      <c r="BP528" s="151"/>
      <c r="BQ528" s="154"/>
      <c r="BS528" s="110">
        <f t="shared" ref="BS528:BS534" si="638">SUM(BD528+BF528+BG528+BH528+BI528+BJ528-BL528-BM528-BN528-BO528-BP528-BQ528)</f>
        <v>0</v>
      </c>
      <c r="BT528" s="149"/>
      <c r="BU528" s="126" t="str">
        <f t="shared" si="614"/>
        <v>VACAS EN PRODUCCION</v>
      </c>
      <c r="BV528" s="127">
        <f>+CK501</f>
        <v>0</v>
      </c>
      <c r="BX528" s="119"/>
      <c r="BY528" s="156"/>
      <c r="BZ528" s="156"/>
      <c r="CA528" s="156"/>
      <c r="CB528" s="157"/>
      <c r="CD528" s="158"/>
      <c r="CE528" s="156"/>
      <c r="CF528" s="156"/>
      <c r="CG528" s="156"/>
      <c r="CH528" s="156"/>
      <c r="CI528" s="159"/>
      <c r="CK528" s="110">
        <f t="shared" ref="CK528:CK534" si="639">SUM(BV528+BX528+BY528+BZ528+CA528+CB528-CD528-CE528-CF528-CG528-CH528-CI528)</f>
        <v>0</v>
      </c>
    </row>
    <row r="529" spans="1:89" x14ac:dyDescent="0.3">
      <c r="A529" s="126" t="str">
        <f t="shared" si="628"/>
        <v>VACAS PREÑADAS</v>
      </c>
      <c r="B529" s="127">
        <f t="shared" si="629"/>
        <v>0</v>
      </c>
      <c r="D529" s="95"/>
      <c r="E529" s="129"/>
      <c r="F529" s="129"/>
      <c r="G529" s="129"/>
      <c r="H529" s="130"/>
      <c r="I529" s="131"/>
      <c r="J529" s="132"/>
      <c r="K529" s="129"/>
      <c r="L529" s="129"/>
      <c r="M529" s="129"/>
      <c r="N529" s="129"/>
      <c r="O529" s="133"/>
      <c r="Q529" s="134">
        <f t="shared" si="630"/>
        <v>0</v>
      </c>
      <c r="S529" s="126" t="str">
        <f t="shared" si="631"/>
        <v>VACAS PREÑADAS</v>
      </c>
      <c r="T529" s="135">
        <f t="shared" si="632"/>
        <v>6</v>
      </c>
      <c r="V529" s="95"/>
      <c r="W529" s="137"/>
      <c r="X529" s="137"/>
      <c r="Y529" s="137"/>
      <c r="Z529" s="138"/>
      <c r="AB529" s="139"/>
      <c r="AC529" s="137"/>
      <c r="AD529" s="137"/>
      <c r="AE529" s="137"/>
      <c r="AF529" s="137"/>
      <c r="AG529" s="140"/>
      <c r="AI529" s="134">
        <f t="shared" si="633"/>
        <v>6</v>
      </c>
      <c r="AK529" s="141" t="str">
        <f t="shared" si="634"/>
        <v>POTRO MACHO</v>
      </c>
      <c r="AL529" s="142">
        <f t="shared" si="635"/>
        <v>0</v>
      </c>
      <c r="AN529" s="95"/>
      <c r="AO529" s="144"/>
      <c r="AP529" s="144"/>
      <c r="AQ529" s="144"/>
      <c r="AR529" s="145"/>
      <c r="AS529" s="146"/>
      <c r="AT529" s="147"/>
      <c r="AU529" s="144"/>
      <c r="AV529" s="144"/>
      <c r="AW529" s="144"/>
      <c r="AX529" s="144"/>
      <c r="AY529" s="148"/>
      <c r="BA529" s="110">
        <f t="shared" si="636"/>
        <v>0</v>
      </c>
      <c r="BB529" s="149"/>
      <c r="BC529" s="126" t="str">
        <f t="shared" si="613"/>
        <v>VACAS PREÑADAS</v>
      </c>
      <c r="BD529" s="127">
        <f t="shared" si="637"/>
        <v>0</v>
      </c>
      <c r="BF529" s="113"/>
      <c r="BG529" s="151"/>
      <c r="BH529" s="151"/>
      <c r="BI529" s="151"/>
      <c r="BJ529" s="152"/>
      <c r="BL529" s="153"/>
      <c r="BM529" s="151"/>
      <c r="BN529" s="151"/>
      <c r="BO529" s="151"/>
      <c r="BP529" s="151"/>
      <c r="BQ529" s="154"/>
      <c r="BS529" s="110">
        <f t="shared" si="638"/>
        <v>0</v>
      </c>
      <c r="BT529" s="149"/>
      <c r="BU529" s="126" t="str">
        <f t="shared" si="614"/>
        <v>VACAS PREÑADAS</v>
      </c>
      <c r="BV529" s="127">
        <f t="shared" ref="BV529:BV534" si="640">+CK502</f>
        <v>0</v>
      </c>
      <c r="BX529" s="119"/>
      <c r="BY529" s="156"/>
      <c r="BZ529" s="156"/>
      <c r="CA529" s="156"/>
      <c r="CB529" s="157"/>
      <c r="CD529" s="158"/>
      <c r="CE529" s="156"/>
      <c r="CF529" s="156"/>
      <c r="CG529" s="156"/>
      <c r="CH529" s="156"/>
      <c r="CI529" s="159"/>
      <c r="CK529" s="110">
        <f t="shared" si="639"/>
        <v>0</v>
      </c>
    </row>
    <row r="530" spans="1:89" x14ac:dyDescent="0.3">
      <c r="A530" s="126" t="str">
        <f t="shared" si="628"/>
        <v>VACAS VACIAS</v>
      </c>
      <c r="B530" s="127">
        <f t="shared" si="629"/>
        <v>2</v>
      </c>
      <c r="D530" s="95"/>
      <c r="E530" s="129"/>
      <c r="F530" s="129"/>
      <c r="G530" s="129"/>
      <c r="H530" s="130"/>
      <c r="I530" s="131"/>
      <c r="J530" s="132"/>
      <c r="K530" s="129"/>
      <c r="L530" s="129"/>
      <c r="M530" s="129"/>
      <c r="N530" s="129"/>
      <c r="O530" s="133"/>
      <c r="Q530" s="134">
        <f t="shared" si="630"/>
        <v>2</v>
      </c>
      <c r="S530" s="126" t="str">
        <f t="shared" si="631"/>
        <v>VACAS VACIAS</v>
      </c>
      <c r="T530" s="135">
        <f t="shared" si="632"/>
        <v>0</v>
      </c>
      <c r="V530" s="95"/>
      <c r="W530" s="137"/>
      <c r="X530" s="137"/>
      <c r="Y530" s="137"/>
      <c r="Z530" s="138"/>
      <c r="AB530" s="139"/>
      <c r="AC530" s="137"/>
      <c r="AD530" s="137"/>
      <c r="AE530" s="137"/>
      <c r="AF530" s="137"/>
      <c r="AG530" s="140"/>
      <c r="AI530" s="134">
        <f t="shared" si="633"/>
        <v>0</v>
      </c>
      <c r="AK530" s="141" t="str">
        <f t="shared" si="634"/>
        <v>CABALLO</v>
      </c>
      <c r="AL530" s="142">
        <f t="shared" si="635"/>
        <v>1</v>
      </c>
      <c r="AN530" s="95"/>
      <c r="AO530" s="144"/>
      <c r="AP530" s="144"/>
      <c r="AQ530" s="144"/>
      <c r="AR530" s="145"/>
      <c r="AS530" s="146"/>
      <c r="AT530" s="147"/>
      <c r="AU530" s="144"/>
      <c r="AV530" s="144"/>
      <c r="AW530" s="144"/>
      <c r="AX530" s="144"/>
      <c r="AY530" s="148"/>
      <c r="BA530" s="110">
        <f t="shared" si="636"/>
        <v>1</v>
      </c>
      <c r="BB530" s="149"/>
      <c r="BC530" s="126" t="str">
        <f t="shared" si="613"/>
        <v>VACAS VACIAS</v>
      </c>
      <c r="BD530" s="127">
        <f t="shared" si="637"/>
        <v>0</v>
      </c>
      <c r="BF530" s="113"/>
      <c r="BG530" s="151"/>
      <c r="BH530" s="151"/>
      <c r="BI530" s="151"/>
      <c r="BJ530" s="152"/>
      <c r="BL530" s="153"/>
      <c r="BM530" s="151"/>
      <c r="BN530" s="151"/>
      <c r="BO530" s="151"/>
      <c r="BP530" s="151"/>
      <c r="BQ530" s="154"/>
      <c r="BS530" s="110">
        <f t="shared" si="638"/>
        <v>0</v>
      </c>
      <c r="BT530" s="149"/>
      <c r="BU530" s="126" t="str">
        <f t="shared" si="614"/>
        <v>VACAS VACIAS</v>
      </c>
      <c r="BV530" s="127">
        <f t="shared" si="640"/>
        <v>0</v>
      </c>
      <c r="BX530" s="119"/>
      <c r="BY530" s="156"/>
      <c r="BZ530" s="156"/>
      <c r="CA530" s="156"/>
      <c r="CB530" s="157"/>
      <c r="CD530" s="158"/>
      <c r="CE530" s="156"/>
      <c r="CF530" s="156"/>
      <c r="CG530" s="156"/>
      <c r="CH530" s="156"/>
      <c r="CI530" s="159"/>
      <c r="CK530" s="110">
        <f t="shared" si="639"/>
        <v>0</v>
      </c>
    </row>
    <row r="531" spans="1:89" x14ac:dyDescent="0.3">
      <c r="A531" s="126" t="str">
        <f t="shared" si="628"/>
        <v>NOVILLAS VACIAS</v>
      </c>
      <c r="B531" s="127">
        <f t="shared" si="629"/>
        <v>1</v>
      </c>
      <c r="D531" s="95"/>
      <c r="E531" s="129"/>
      <c r="F531" s="129"/>
      <c r="G531" s="129"/>
      <c r="H531" s="130"/>
      <c r="I531" s="131"/>
      <c r="J531" s="132"/>
      <c r="K531" s="129"/>
      <c r="L531" s="129"/>
      <c r="M531" s="129"/>
      <c r="N531" s="129"/>
      <c r="O531" s="133"/>
      <c r="Q531" s="134">
        <f t="shared" si="630"/>
        <v>1</v>
      </c>
      <c r="S531" s="126" t="str">
        <f t="shared" si="631"/>
        <v>NOVILLAS VACIAS</v>
      </c>
      <c r="T531" s="135">
        <f t="shared" si="632"/>
        <v>0</v>
      </c>
      <c r="V531" s="95"/>
      <c r="W531" s="137"/>
      <c r="X531" s="137"/>
      <c r="Y531" s="137"/>
      <c r="Z531" s="138"/>
      <c r="AB531" s="139"/>
      <c r="AC531" s="137"/>
      <c r="AD531" s="137"/>
      <c r="AE531" s="137"/>
      <c r="AF531" s="137"/>
      <c r="AG531" s="140"/>
      <c r="AI531" s="134">
        <f t="shared" si="633"/>
        <v>0</v>
      </c>
      <c r="AK531" s="141" t="str">
        <f t="shared" si="634"/>
        <v>YEGUA</v>
      </c>
      <c r="AL531" s="142">
        <f t="shared" si="635"/>
        <v>1</v>
      </c>
      <c r="AN531" s="95"/>
      <c r="AO531" s="144"/>
      <c r="AP531" s="144"/>
      <c r="AQ531" s="144"/>
      <c r="AR531" s="145"/>
      <c r="AS531" s="146"/>
      <c r="AT531" s="147"/>
      <c r="AU531" s="144"/>
      <c r="AV531" s="144"/>
      <c r="AW531" s="144"/>
      <c r="AX531" s="144"/>
      <c r="AY531" s="148"/>
      <c r="BA531" s="110">
        <f t="shared" si="636"/>
        <v>1</v>
      </c>
      <c r="BB531" s="149"/>
      <c r="BC531" s="126" t="str">
        <f t="shared" si="613"/>
        <v>NOVILLAS VACIAS</v>
      </c>
      <c r="BD531" s="127">
        <f t="shared" si="637"/>
        <v>0</v>
      </c>
      <c r="BF531" s="113"/>
      <c r="BG531" s="151"/>
      <c r="BH531" s="151"/>
      <c r="BI531" s="151"/>
      <c r="BJ531" s="152"/>
      <c r="BL531" s="153"/>
      <c r="BM531" s="151"/>
      <c r="BN531" s="151"/>
      <c r="BO531" s="151"/>
      <c r="BP531" s="151"/>
      <c r="BQ531" s="154"/>
      <c r="BS531" s="110">
        <f t="shared" si="638"/>
        <v>0</v>
      </c>
      <c r="BT531" s="149"/>
      <c r="BU531" s="126" t="str">
        <f t="shared" si="614"/>
        <v>NOVILLAS VACIAS</v>
      </c>
      <c r="BV531" s="127">
        <f t="shared" si="640"/>
        <v>0</v>
      </c>
      <c r="BX531" s="119"/>
      <c r="BY531" s="156"/>
      <c r="BZ531" s="156"/>
      <c r="CA531" s="156"/>
      <c r="CB531" s="157"/>
      <c r="CD531" s="158"/>
      <c r="CE531" s="156"/>
      <c r="CF531" s="156"/>
      <c r="CG531" s="156"/>
      <c r="CH531" s="156"/>
      <c r="CI531" s="159"/>
      <c r="CK531" s="110">
        <f t="shared" si="639"/>
        <v>0</v>
      </c>
    </row>
    <row r="532" spans="1:89" x14ac:dyDescent="0.3">
      <c r="A532" s="126" t="str">
        <f t="shared" si="628"/>
        <v xml:space="preserve">NOVILLAS PREÑADAS </v>
      </c>
      <c r="B532" s="127">
        <f t="shared" si="629"/>
        <v>0</v>
      </c>
      <c r="D532" s="95"/>
      <c r="E532" s="129"/>
      <c r="F532" s="129"/>
      <c r="G532" s="129"/>
      <c r="H532" s="130"/>
      <c r="I532" s="131"/>
      <c r="J532" s="132"/>
      <c r="K532" s="129"/>
      <c r="L532" s="129"/>
      <c r="M532" s="129"/>
      <c r="N532" s="129"/>
      <c r="O532" s="133"/>
      <c r="Q532" s="134">
        <f t="shared" si="630"/>
        <v>0</v>
      </c>
      <c r="S532" s="126" t="str">
        <f t="shared" si="631"/>
        <v xml:space="preserve">NOVILLAS PREÑADAS </v>
      </c>
      <c r="T532" s="135">
        <f t="shared" si="632"/>
        <v>3</v>
      </c>
      <c r="V532" s="95"/>
      <c r="W532" s="137"/>
      <c r="X532" s="137"/>
      <c r="Y532" s="137"/>
      <c r="Z532" s="138"/>
      <c r="AB532" s="139"/>
      <c r="AC532" s="137"/>
      <c r="AD532" s="137"/>
      <c r="AE532" s="137"/>
      <c r="AF532" s="137"/>
      <c r="AG532" s="140"/>
      <c r="AI532" s="134">
        <f t="shared" si="633"/>
        <v>3</v>
      </c>
      <c r="AK532" s="141">
        <f t="shared" si="634"/>
        <v>0</v>
      </c>
      <c r="AL532" s="142">
        <f t="shared" si="635"/>
        <v>0</v>
      </c>
      <c r="AN532" s="95"/>
      <c r="AO532" s="144"/>
      <c r="AP532" s="144"/>
      <c r="AQ532" s="144"/>
      <c r="AR532" s="145"/>
      <c r="AS532" s="146"/>
      <c r="AT532" s="147"/>
      <c r="AU532" s="144"/>
      <c r="AV532" s="144"/>
      <c r="AW532" s="144"/>
      <c r="AX532" s="144"/>
      <c r="AY532" s="148"/>
      <c r="BA532" s="110">
        <f t="shared" si="636"/>
        <v>0</v>
      </c>
      <c r="BB532" s="149"/>
      <c r="BC532" s="126" t="str">
        <f t="shared" si="613"/>
        <v xml:space="preserve">NOVILLAS PREÑADAS </v>
      </c>
      <c r="BD532" s="127">
        <f t="shared" si="637"/>
        <v>0</v>
      </c>
      <c r="BF532" s="113"/>
      <c r="BG532" s="151"/>
      <c r="BH532" s="151"/>
      <c r="BI532" s="151"/>
      <c r="BJ532" s="152"/>
      <c r="BL532" s="153"/>
      <c r="BM532" s="151"/>
      <c r="BN532" s="151"/>
      <c r="BO532" s="151"/>
      <c r="BP532" s="151"/>
      <c r="BQ532" s="154"/>
      <c r="BS532" s="110">
        <f t="shared" si="638"/>
        <v>0</v>
      </c>
      <c r="BT532" s="149"/>
      <c r="BU532" s="126" t="str">
        <f t="shared" si="614"/>
        <v xml:space="preserve">NOVILLAS PREÑADAS </v>
      </c>
      <c r="BV532" s="127">
        <f t="shared" si="640"/>
        <v>0</v>
      </c>
      <c r="BX532" s="119"/>
      <c r="BY532" s="156"/>
      <c r="BZ532" s="156"/>
      <c r="CA532" s="156"/>
      <c r="CB532" s="157"/>
      <c r="CD532" s="158"/>
      <c r="CE532" s="156"/>
      <c r="CF532" s="156"/>
      <c r="CG532" s="156"/>
      <c r="CH532" s="156"/>
      <c r="CI532" s="159"/>
      <c r="CK532" s="110">
        <f t="shared" si="639"/>
        <v>0</v>
      </c>
    </row>
    <row r="533" spans="1:89" x14ac:dyDescent="0.3">
      <c r="A533" s="126" t="str">
        <f t="shared" si="628"/>
        <v>TOROS</v>
      </c>
      <c r="B533" s="127">
        <f t="shared" si="629"/>
        <v>1</v>
      </c>
      <c r="D533" s="95"/>
      <c r="E533" s="129"/>
      <c r="F533" s="129"/>
      <c r="G533" s="129"/>
      <c r="H533" s="130"/>
      <c r="I533" s="131"/>
      <c r="J533" s="132"/>
      <c r="K533" s="129"/>
      <c r="L533" s="129"/>
      <c r="M533" s="129"/>
      <c r="N533" s="129"/>
      <c r="O533" s="133"/>
      <c r="Q533" s="134">
        <f t="shared" si="630"/>
        <v>1</v>
      </c>
      <c r="S533" s="126" t="str">
        <f t="shared" si="631"/>
        <v>TOROS</v>
      </c>
      <c r="T533" s="135">
        <f t="shared" si="632"/>
        <v>16</v>
      </c>
      <c r="V533" s="95"/>
      <c r="W533" s="137"/>
      <c r="X533" s="137"/>
      <c r="Y533" s="137"/>
      <c r="Z533" s="138"/>
      <c r="AB533" s="139"/>
      <c r="AC533" s="137"/>
      <c r="AD533" s="137"/>
      <c r="AE533" s="137"/>
      <c r="AF533" s="137"/>
      <c r="AG533" s="140"/>
      <c r="AI533" s="134">
        <f t="shared" si="633"/>
        <v>16</v>
      </c>
      <c r="AK533" s="141">
        <f t="shared" si="634"/>
        <v>0</v>
      </c>
      <c r="AL533" s="142">
        <f t="shared" si="635"/>
        <v>0</v>
      </c>
      <c r="AN533" s="95"/>
      <c r="AO533" s="144"/>
      <c r="AP533" s="144"/>
      <c r="AQ533" s="144"/>
      <c r="AR533" s="145"/>
      <c r="AS533" s="146"/>
      <c r="AT533" s="147"/>
      <c r="AU533" s="144"/>
      <c r="AV533" s="144"/>
      <c r="AW533" s="144"/>
      <c r="AX533" s="144"/>
      <c r="AY533" s="148"/>
      <c r="BA533" s="110">
        <f t="shared" si="636"/>
        <v>0</v>
      </c>
      <c r="BB533" s="149"/>
      <c r="BC533" s="126" t="str">
        <f t="shared" si="613"/>
        <v>TOROS</v>
      </c>
      <c r="BD533" s="127">
        <f t="shared" si="637"/>
        <v>0</v>
      </c>
      <c r="BF533" s="113"/>
      <c r="BG533" s="151"/>
      <c r="BH533" s="151"/>
      <c r="BI533" s="151"/>
      <c r="BJ533" s="152"/>
      <c r="BL533" s="153"/>
      <c r="BM533" s="151"/>
      <c r="BN533" s="151"/>
      <c r="BO533" s="151"/>
      <c r="BP533" s="151"/>
      <c r="BQ533" s="154"/>
      <c r="BS533" s="110">
        <f t="shared" si="638"/>
        <v>0</v>
      </c>
      <c r="BT533" s="149"/>
      <c r="BU533" s="126" t="str">
        <f t="shared" si="614"/>
        <v>TOROS</v>
      </c>
      <c r="BV533" s="127">
        <f t="shared" si="640"/>
        <v>2</v>
      </c>
      <c r="BX533" s="119"/>
      <c r="BY533" s="156"/>
      <c r="BZ533" s="156"/>
      <c r="CA533" s="156"/>
      <c r="CB533" s="157"/>
      <c r="CD533" s="158"/>
      <c r="CE533" s="156"/>
      <c r="CF533" s="156"/>
      <c r="CG533" s="156"/>
      <c r="CH533" s="156"/>
      <c r="CI533" s="159"/>
      <c r="CK533" s="110">
        <f t="shared" si="639"/>
        <v>2</v>
      </c>
    </row>
    <row r="534" spans="1:89" x14ac:dyDescent="0.3">
      <c r="A534" s="126">
        <f t="shared" si="628"/>
        <v>0</v>
      </c>
      <c r="B534" s="127">
        <f t="shared" si="629"/>
        <v>0</v>
      </c>
      <c r="D534" s="95"/>
      <c r="E534" s="129"/>
      <c r="F534" s="129"/>
      <c r="G534" s="129"/>
      <c r="H534" s="130"/>
      <c r="I534" s="131"/>
      <c r="J534" s="132"/>
      <c r="K534" s="129"/>
      <c r="L534" s="129"/>
      <c r="M534" s="129"/>
      <c r="N534" s="129"/>
      <c r="O534" s="133"/>
      <c r="Q534" s="134">
        <f t="shared" si="630"/>
        <v>0</v>
      </c>
      <c r="S534" s="126">
        <f t="shared" si="631"/>
        <v>0</v>
      </c>
      <c r="T534" s="135">
        <f t="shared" si="632"/>
        <v>0</v>
      </c>
      <c r="V534" s="95"/>
      <c r="W534" s="137"/>
      <c r="X534" s="137"/>
      <c r="Y534" s="137"/>
      <c r="Z534" s="138"/>
      <c r="AB534" s="139"/>
      <c r="AC534" s="137"/>
      <c r="AD534" s="137"/>
      <c r="AE534" s="137"/>
      <c r="AF534" s="137"/>
      <c r="AG534" s="140"/>
      <c r="AI534" s="134">
        <f t="shared" si="633"/>
        <v>0</v>
      </c>
      <c r="AK534" s="141">
        <f t="shared" si="634"/>
        <v>0</v>
      </c>
      <c r="AL534" s="142">
        <f t="shared" si="635"/>
        <v>0</v>
      </c>
      <c r="AN534" s="95"/>
      <c r="AO534" s="144"/>
      <c r="AP534" s="144"/>
      <c r="AQ534" s="144"/>
      <c r="AR534" s="145"/>
      <c r="AS534" s="146"/>
      <c r="AT534" s="147"/>
      <c r="AU534" s="144"/>
      <c r="AV534" s="144"/>
      <c r="AW534" s="144"/>
      <c r="AX534" s="144"/>
      <c r="AY534" s="148"/>
      <c r="BA534" s="110">
        <f t="shared" si="636"/>
        <v>0</v>
      </c>
      <c r="BB534" s="149"/>
      <c r="BC534" s="126">
        <f t="shared" si="613"/>
        <v>0</v>
      </c>
      <c r="BD534" s="127">
        <f t="shared" si="637"/>
        <v>0</v>
      </c>
      <c r="BF534" s="113"/>
      <c r="BG534" s="151"/>
      <c r="BH534" s="151"/>
      <c r="BI534" s="151"/>
      <c r="BJ534" s="152"/>
      <c r="BL534" s="153"/>
      <c r="BM534" s="151"/>
      <c r="BN534" s="151"/>
      <c r="BO534" s="151"/>
      <c r="BP534" s="151"/>
      <c r="BQ534" s="154"/>
      <c r="BS534" s="110">
        <f t="shared" si="638"/>
        <v>0</v>
      </c>
      <c r="BT534" s="149"/>
      <c r="BU534" s="126">
        <f t="shared" si="614"/>
        <v>0</v>
      </c>
      <c r="BV534" s="127">
        <f t="shared" si="640"/>
        <v>0</v>
      </c>
      <c r="BX534" s="119"/>
      <c r="BY534" s="156"/>
      <c r="BZ534" s="156"/>
      <c r="CA534" s="156"/>
      <c r="CB534" s="157"/>
      <c r="CD534" s="158"/>
      <c r="CE534" s="156"/>
      <c r="CF534" s="156"/>
      <c r="CG534" s="156"/>
      <c r="CH534" s="156"/>
      <c r="CI534" s="159"/>
      <c r="CK534" s="110">
        <f t="shared" si="639"/>
        <v>0</v>
      </c>
    </row>
    <row r="535" spans="1:89" s="125" customFormat="1" x14ac:dyDescent="0.3">
      <c r="A535" s="93" t="s">
        <v>37</v>
      </c>
      <c r="B535" s="127"/>
      <c r="C535"/>
      <c r="D535" s="95"/>
      <c r="E535" s="160"/>
      <c r="F535" s="160"/>
      <c r="G535" s="160"/>
      <c r="H535" s="161"/>
      <c r="I535" s="131"/>
      <c r="J535" s="175"/>
      <c r="K535" s="160"/>
      <c r="L535" s="160"/>
      <c r="M535" s="160"/>
      <c r="N535" s="160"/>
      <c r="O535" s="176"/>
      <c r="P535"/>
      <c r="Q535" s="134"/>
      <c r="R535"/>
      <c r="S535" s="93" t="s">
        <v>37</v>
      </c>
      <c r="T535" s="135"/>
      <c r="U535"/>
      <c r="V535" s="95"/>
      <c r="W535" s="165"/>
      <c r="X535" s="165"/>
      <c r="Y535" s="165"/>
      <c r="Z535" s="166"/>
      <c r="AA535"/>
      <c r="AB535" s="177"/>
      <c r="AC535" s="165"/>
      <c r="AD535" s="165"/>
      <c r="AE535" s="165"/>
      <c r="AF535" s="165"/>
      <c r="AG535" s="178"/>
      <c r="AH535"/>
      <c r="AI535" s="101"/>
      <c r="AJ535"/>
      <c r="AK535" s="102"/>
      <c r="AL535" s="142"/>
      <c r="AM535" s="26"/>
      <c r="AN535" s="95"/>
      <c r="AO535" s="170"/>
      <c r="AP535" s="170"/>
      <c r="AQ535" s="170"/>
      <c r="AR535" s="171"/>
      <c r="AS535" s="107"/>
      <c r="AT535" s="172"/>
      <c r="AU535" s="170"/>
      <c r="AV535" s="170"/>
      <c r="AW535" s="170"/>
      <c r="AX535" s="170"/>
      <c r="AY535" s="173"/>
      <c r="AZ535" s="107"/>
      <c r="BA535" s="174"/>
      <c r="BB535" s="111"/>
      <c r="BC535" s="93" t="str">
        <f>BC508</f>
        <v>GAN. CEBA</v>
      </c>
      <c r="BD535" s="127"/>
      <c r="BE535" s="26"/>
      <c r="BF535" s="113"/>
      <c r="BG535" s="114"/>
      <c r="BH535" s="114"/>
      <c r="BI535" s="114"/>
      <c r="BJ535" s="115"/>
      <c r="BK535" s="112"/>
      <c r="BL535" s="116"/>
      <c r="BM535" s="114"/>
      <c r="BN535" s="114"/>
      <c r="BO535" s="114"/>
      <c r="BP535" s="114"/>
      <c r="BQ535" s="117"/>
      <c r="BR535" s="26"/>
      <c r="BS535" s="118"/>
      <c r="BT535" s="111"/>
      <c r="BU535" s="93" t="str">
        <f>BU508</f>
        <v>GAN. CEBA</v>
      </c>
      <c r="BV535" s="127"/>
      <c r="BW535" s="26"/>
      <c r="BX535" s="119"/>
      <c r="BY535" s="120"/>
      <c r="BZ535" s="120"/>
      <c r="CA535" s="120"/>
      <c r="CB535" s="121"/>
      <c r="CC535" s="112"/>
      <c r="CD535" s="122"/>
      <c r="CE535" s="120"/>
      <c r="CF535" s="120"/>
      <c r="CG535" s="120"/>
      <c r="CH535" s="120"/>
      <c r="CI535" s="123"/>
      <c r="CJ535" s="26"/>
      <c r="CK535" s="124"/>
    </row>
    <row r="536" spans="1:89" x14ac:dyDescent="0.3">
      <c r="A536" s="126" t="str">
        <f>+A509</f>
        <v>NOVILLOS</v>
      </c>
      <c r="B536" s="127">
        <f>+Q509</f>
        <v>45</v>
      </c>
      <c r="D536" s="95"/>
      <c r="E536" s="129"/>
      <c r="F536" s="129"/>
      <c r="G536" s="129"/>
      <c r="H536" s="130"/>
      <c r="I536" s="131"/>
      <c r="J536" s="132"/>
      <c r="K536" s="129"/>
      <c r="L536" s="129"/>
      <c r="M536" s="129"/>
      <c r="N536" s="129"/>
      <c r="O536" s="133"/>
      <c r="Q536" s="134">
        <f>SUM(B536+D536+E536+F536+G536+H536-J536-K536-L536-M536-N536-O536)</f>
        <v>45</v>
      </c>
      <c r="S536" s="126" t="str">
        <f>+S509</f>
        <v>NOVILLOS</v>
      </c>
      <c r="T536" s="135">
        <f>+AI509</f>
        <v>0</v>
      </c>
      <c r="V536" s="95"/>
      <c r="W536" s="137"/>
      <c r="X536" s="137"/>
      <c r="Y536" s="137"/>
      <c r="Z536" s="138"/>
      <c r="AB536" s="139"/>
      <c r="AC536" s="137"/>
      <c r="AD536" s="137"/>
      <c r="AE536" s="137"/>
      <c r="AF536" s="137"/>
      <c r="AG536" s="140"/>
      <c r="AI536" s="134">
        <f>SUM(T536+V536+W536+X536+Y536+Z536-AB536-AC536-AD536-AE536-AF536-AG536)</f>
        <v>0</v>
      </c>
      <c r="AK536" s="179">
        <f>AK509</f>
        <v>0</v>
      </c>
      <c r="AL536" s="142">
        <f>+BA509</f>
        <v>0</v>
      </c>
      <c r="AN536" s="95"/>
      <c r="AO536" s="144"/>
      <c r="AP536" s="144"/>
      <c r="AQ536" s="144"/>
      <c r="AR536" s="145"/>
      <c r="AS536" s="146"/>
      <c r="AT536" s="147"/>
      <c r="AU536" s="144"/>
      <c r="AV536" s="144"/>
      <c r="AW536" s="144"/>
      <c r="AX536" s="144"/>
      <c r="AY536" s="148"/>
      <c r="BA536" s="110">
        <f>SUM(AL536+AN536+AO536+AP536+AQ536+AR536-AT536-AU536-AV536-AW536-AX536-AY536)</f>
        <v>0</v>
      </c>
      <c r="BB536" s="149"/>
      <c r="BC536" s="126" t="str">
        <f t="shared" si="613"/>
        <v>NOVILLOS</v>
      </c>
      <c r="BD536" s="127">
        <f>+BS509</f>
        <v>275</v>
      </c>
      <c r="BF536" s="113"/>
      <c r="BG536" s="151"/>
      <c r="BH536" s="151"/>
      <c r="BI536" s="151"/>
      <c r="BJ536" s="152"/>
      <c r="BL536" s="153"/>
      <c r="BM536" s="151"/>
      <c r="BN536" s="151"/>
      <c r="BO536" s="151"/>
      <c r="BP536" s="151"/>
      <c r="BQ536" s="154"/>
      <c r="BS536" s="110">
        <f>SUM(BD536+BF536+BG536+BH536+BI536+BJ536-BL536-BM536-BN536-BO536-BP536-BQ536)</f>
        <v>275</v>
      </c>
      <c r="BT536" s="149"/>
      <c r="BU536" s="126" t="str">
        <f t="shared" si="614"/>
        <v>NOVILLOS</v>
      </c>
      <c r="BV536" s="127">
        <f>+CK509</f>
        <v>176</v>
      </c>
      <c r="BX536" s="119"/>
      <c r="BY536" s="156"/>
      <c r="BZ536" s="156"/>
      <c r="CA536" s="156"/>
      <c r="CB536" s="157"/>
      <c r="CD536" s="158"/>
      <c r="CE536" s="156"/>
      <c r="CF536" s="156"/>
      <c r="CG536" s="156"/>
      <c r="CH536" s="156"/>
      <c r="CI536" s="159"/>
      <c r="CK536" s="110">
        <f>SUM(BV536+BX536+BY536+BZ536+CA536+CB536-CD536-CE536-CF536-CG536-CH536-CI536)</f>
        <v>176</v>
      </c>
    </row>
    <row r="537" spans="1:89" x14ac:dyDescent="0.3">
      <c r="A537" s="126" t="str">
        <f>+A510</f>
        <v>CALENTADORES</v>
      </c>
      <c r="B537" s="127">
        <f>+Q510</f>
        <v>0</v>
      </c>
      <c r="D537" s="95"/>
      <c r="E537" s="129"/>
      <c r="F537" s="129"/>
      <c r="G537" s="129"/>
      <c r="H537" s="130"/>
      <c r="I537" s="131"/>
      <c r="J537" s="132"/>
      <c r="K537" s="129"/>
      <c r="L537" s="129"/>
      <c r="M537" s="129"/>
      <c r="N537" s="129"/>
      <c r="O537" s="133"/>
      <c r="Q537" s="134">
        <f>SUM(B537+D537+E537+F537+G537+H537-J537-K537-L537-M537-N537-O537)</f>
        <v>0</v>
      </c>
      <c r="S537" s="126" t="str">
        <f>+S510</f>
        <v>CALENTADORES</v>
      </c>
      <c r="T537" s="135">
        <f>+AI510</f>
        <v>0</v>
      </c>
      <c r="V537" s="95"/>
      <c r="W537" s="137"/>
      <c r="X537" s="137"/>
      <c r="Y537" s="137"/>
      <c r="Z537" s="138"/>
      <c r="AB537" s="139"/>
      <c r="AC537" s="137"/>
      <c r="AD537" s="137"/>
      <c r="AE537" s="137"/>
      <c r="AF537" s="137"/>
      <c r="AG537" s="140"/>
      <c r="AI537" s="134">
        <f>SUM(T537+V537+W537+X537+Y537+Z537-AB537-AC537-AD537-AE537-AF537-AG537)</f>
        <v>0</v>
      </c>
      <c r="AK537" s="179">
        <f>AK510</f>
        <v>0</v>
      </c>
      <c r="AL537" s="142">
        <f>+BA510</f>
        <v>0</v>
      </c>
      <c r="AN537" s="95"/>
      <c r="AO537" s="144"/>
      <c r="AP537" s="144"/>
      <c r="AQ537" s="144"/>
      <c r="AR537" s="145"/>
      <c r="AS537" s="146"/>
      <c r="AT537" s="147"/>
      <c r="AU537" s="144"/>
      <c r="AV537" s="144"/>
      <c r="AW537" s="144"/>
      <c r="AX537" s="144"/>
      <c r="AY537" s="148"/>
      <c r="BA537" s="110">
        <f>SUM(AL537+AN537+AO537+AP537+AQ537+AR537-AT537-AU537-AV537-AW537-AX537-AY537)</f>
        <v>0</v>
      </c>
      <c r="BB537" s="149"/>
      <c r="BC537" s="126" t="str">
        <f t="shared" si="613"/>
        <v>CALENTADORES</v>
      </c>
      <c r="BD537" s="127">
        <f>+BS510</f>
        <v>0</v>
      </c>
      <c r="BF537" s="113"/>
      <c r="BG537" s="151"/>
      <c r="BH537" s="151"/>
      <c r="BI537" s="151"/>
      <c r="BJ537" s="152"/>
      <c r="BL537" s="153"/>
      <c r="BM537" s="151"/>
      <c r="BN537" s="151"/>
      <c r="BO537" s="151"/>
      <c r="BP537" s="151"/>
      <c r="BQ537" s="154"/>
      <c r="BS537" s="110">
        <f>SUM(BD537+BF537+BG537+BH537+BI537+BJ537-BL537-BM537-BN537-BO537-BP537-BQ537)</f>
        <v>0</v>
      </c>
      <c r="BT537" s="149"/>
      <c r="BU537" s="126" t="str">
        <f t="shared" si="614"/>
        <v>CALENTADORES</v>
      </c>
      <c r="BV537" s="127">
        <f>+CK510</f>
        <v>0</v>
      </c>
      <c r="BX537" s="119"/>
      <c r="BY537" s="156"/>
      <c r="BZ537" s="156"/>
      <c r="CA537" s="156"/>
      <c r="CB537" s="157"/>
      <c r="CD537" s="158"/>
      <c r="CE537" s="156"/>
      <c r="CF537" s="156"/>
      <c r="CG537" s="156"/>
      <c r="CH537" s="156"/>
      <c r="CI537" s="159"/>
      <c r="CK537" s="110">
        <f>SUM(BV537+BX537+BY537+BZ537+CA537+CB537-CD537-CE537-CF537-CG537-CH537-CI537)</f>
        <v>0</v>
      </c>
    </row>
    <row r="538" spans="1:89" x14ac:dyDescent="0.3">
      <c r="A538" s="126" t="str">
        <f>+A511</f>
        <v>VACAS CUCHILLO</v>
      </c>
      <c r="B538" s="127">
        <f>+Q511</f>
        <v>0</v>
      </c>
      <c r="D538" s="95"/>
      <c r="E538" s="129"/>
      <c r="F538" s="129"/>
      <c r="G538" s="129"/>
      <c r="H538" s="130"/>
      <c r="I538" s="131"/>
      <c r="J538" s="132"/>
      <c r="K538" s="129"/>
      <c r="L538" s="129"/>
      <c r="M538" s="129"/>
      <c r="N538" s="129"/>
      <c r="O538" s="133"/>
      <c r="Q538" s="134">
        <f>SUM(B538+D538+E538+F538+G538+H538-J538-K538-L538-M538-N538-O538)</f>
        <v>0</v>
      </c>
      <c r="S538" s="126" t="str">
        <f>+S511</f>
        <v>VACAS CUCHILLO</v>
      </c>
      <c r="T538" s="135">
        <f>+AI511</f>
        <v>0</v>
      </c>
      <c r="V538" s="95"/>
      <c r="W538" s="137"/>
      <c r="X538" s="137"/>
      <c r="Y538" s="137"/>
      <c r="Z538" s="138"/>
      <c r="AB538" s="139"/>
      <c r="AC538" s="137"/>
      <c r="AD538" s="137"/>
      <c r="AE538" s="137"/>
      <c r="AF538" s="137"/>
      <c r="AG538" s="140"/>
      <c r="AI538" s="134">
        <f>SUM(T538+V538+W538+X538+Y538+Z538-AB538-AC538-AD538-AE538-AF538-AG538)</f>
        <v>0</v>
      </c>
      <c r="AK538" s="179">
        <f>AK511</f>
        <v>0</v>
      </c>
      <c r="AL538" s="142">
        <f>+BA511</f>
        <v>0</v>
      </c>
      <c r="AN538" s="95"/>
      <c r="AO538" s="144"/>
      <c r="AP538" s="144"/>
      <c r="AQ538" s="144"/>
      <c r="AR538" s="145"/>
      <c r="AS538" s="146"/>
      <c r="AT538" s="147"/>
      <c r="AU538" s="144"/>
      <c r="AV538" s="144"/>
      <c r="AW538" s="144"/>
      <c r="AX538" s="144"/>
      <c r="AY538" s="148"/>
      <c r="BA538" s="110">
        <f>SUM(AL538+AN538+AO538+AP538+AQ538+AR538-AT538-AU538-AV538-AW538-AX538-AY538)</f>
        <v>0</v>
      </c>
      <c r="BB538" s="149"/>
      <c r="BC538" s="126" t="str">
        <f t="shared" si="613"/>
        <v>VACAS CUCHILLO</v>
      </c>
      <c r="BD538" s="127">
        <f>+BS511</f>
        <v>0</v>
      </c>
      <c r="BF538" s="113"/>
      <c r="BG538" s="151"/>
      <c r="BH538" s="151"/>
      <c r="BI538" s="151"/>
      <c r="BJ538" s="152"/>
      <c r="BL538" s="153"/>
      <c r="BM538" s="151"/>
      <c r="BN538" s="151"/>
      <c r="BO538" s="151"/>
      <c r="BP538" s="151"/>
      <c r="BQ538" s="154"/>
      <c r="BS538" s="110">
        <f>SUM(BD538+BF538+BG538+BH538+BI538+BJ538-BL538-BM538-BN538-BO538-BP538-BQ538)</f>
        <v>0</v>
      </c>
      <c r="BT538" s="149"/>
      <c r="BU538" s="126" t="str">
        <f t="shared" si="614"/>
        <v>VACAS CUCHILLO</v>
      </c>
      <c r="BV538" s="127">
        <f>+CK511</f>
        <v>0</v>
      </c>
      <c r="BX538" s="119"/>
      <c r="BY538" s="156"/>
      <c r="BZ538" s="156"/>
      <c r="CA538" s="156"/>
      <c r="CB538" s="157"/>
      <c r="CD538" s="158"/>
      <c r="CE538" s="156"/>
      <c r="CF538" s="156"/>
      <c r="CG538" s="156"/>
      <c r="CH538" s="156"/>
      <c r="CI538" s="159"/>
      <c r="CK538" s="110">
        <f>SUM(BV538+BX538+BY538+BZ538+CA538+CB538-CD538-CE538-CF538-CG538-CH538-CI538)</f>
        <v>0</v>
      </c>
    </row>
    <row r="539" spans="1:89" ht="15" thickBot="1" x14ac:dyDescent="0.35">
      <c r="A539" s="126" t="str">
        <f>+A512</f>
        <v>NOVILLAS CUCHILLOS</v>
      </c>
      <c r="B539" s="127">
        <f>+Q512</f>
        <v>0</v>
      </c>
      <c r="D539" s="95"/>
      <c r="E539" s="180"/>
      <c r="F539" s="180"/>
      <c r="G539" s="180"/>
      <c r="H539" s="181"/>
      <c r="I539" s="131"/>
      <c r="J539" s="182"/>
      <c r="K539" s="183"/>
      <c r="L539" s="183"/>
      <c r="M539" s="183"/>
      <c r="N539" s="183"/>
      <c r="O539" s="184"/>
      <c r="Q539" s="134">
        <f>SUM(B539+D539+E539+F539+G539+H539-J539-K539-L539-M539-N539-O539)</f>
        <v>0</v>
      </c>
      <c r="S539" s="126" t="str">
        <f>+S512</f>
        <v>NOVILLAS CUCHILLOS</v>
      </c>
      <c r="T539" s="135">
        <f>+AI512</f>
        <v>0</v>
      </c>
      <c r="V539" s="95"/>
      <c r="W539" s="185"/>
      <c r="X539" s="185"/>
      <c r="Y539" s="185"/>
      <c r="Z539" s="186"/>
      <c r="AB539" s="187"/>
      <c r="AC539" s="188"/>
      <c r="AD539" s="188"/>
      <c r="AE539" s="188"/>
      <c r="AF539" s="188"/>
      <c r="AG539" s="189"/>
      <c r="AI539" s="134">
        <f>SUM(T539+V539+W539+X539+Y539+Z539-AB539-AC539-AD539-AE539-AF539-AG539)</f>
        <v>0</v>
      </c>
      <c r="AK539" s="179">
        <f>AK512</f>
        <v>0</v>
      </c>
      <c r="AL539" s="142">
        <f>+BA512</f>
        <v>0</v>
      </c>
      <c r="AN539" s="95"/>
      <c r="AO539" s="190"/>
      <c r="AP539" s="190"/>
      <c r="AQ539" s="190"/>
      <c r="AR539" s="191"/>
      <c r="AS539" s="146"/>
      <c r="AT539" s="192"/>
      <c r="AU539" s="193"/>
      <c r="AV539" s="193"/>
      <c r="AW539" s="193"/>
      <c r="AX539" s="193"/>
      <c r="AY539" s="194"/>
      <c r="BA539" s="110">
        <f>SUM(AL539+AN539+AO539+AP539+AQ539+AR539-AT539-AU539-AV539-AW539-AX539-AY539)</f>
        <v>0</v>
      </c>
      <c r="BB539" s="149"/>
      <c r="BC539" s="126" t="str">
        <f t="shared" si="613"/>
        <v>NOVILLAS CUCHILLOS</v>
      </c>
      <c r="BD539" s="127">
        <f>+BS512</f>
        <v>0</v>
      </c>
      <c r="BF539" s="113"/>
      <c r="BG539" s="151"/>
      <c r="BH539" s="151"/>
      <c r="BI539" s="151"/>
      <c r="BJ539" s="152"/>
      <c r="BL539" s="153"/>
      <c r="BM539" s="151"/>
      <c r="BN539" s="151"/>
      <c r="BO539" s="151"/>
      <c r="BP539" s="151"/>
      <c r="BQ539" s="154"/>
      <c r="BS539" s="110">
        <f>SUM(BD539+BF539+BG539+BH539+BI539+BJ539-BL539-BM539-BN539-BO539-BP539-BQ539)</f>
        <v>0</v>
      </c>
      <c r="BT539" s="149"/>
      <c r="BU539" s="126" t="str">
        <f t="shared" si="614"/>
        <v>NOVILLAS CUCHILLOS</v>
      </c>
      <c r="BV539" s="127">
        <f>+CK512</f>
        <v>0</v>
      </c>
      <c r="BX539" s="119"/>
      <c r="BY539" s="156"/>
      <c r="BZ539" s="156"/>
      <c r="CA539" s="156"/>
      <c r="CB539" s="157"/>
      <c r="CD539" s="158"/>
      <c r="CE539" s="156"/>
      <c r="CF539" s="156"/>
      <c r="CG539" s="156"/>
      <c r="CH539" s="156"/>
      <c r="CI539" s="159"/>
      <c r="CK539" s="110">
        <f>SUM(BV539+BX539+BY539+BZ539+CA539+CB539-CD539-CE539-CF539-CG539-CH539-CI539)</f>
        <v>0</v>
      </c>
    </row>
    <row r="540" spans="1:89" ht="13.5" customHeight="1" x14ac:dyDescent="0.3">
      <c r="A540" s="195" t="s">
        <v>42</v>
      </c>
      <c r="B540" s="196">
        <f>SUM(B521:B539)</f>
        <v>561</v>
      </c>
      <c r="D540" s="197">
        <f>+D521+D522+D523+D524+D525+D526+D528+D529+D530+D531+D532+D533+D534+D536+D537+D538+D539</f>
        <v>0</v>
      </c>
      <c r="E540" s="197">
        <f>+E521+E522+E523+E524+E525+E526+E528+E529+E530+E531+E532+E533+E534+E536+E537+E538+E539</f>
        <v>0</v>
      </c>
      <c r="F540" s="197">
        <f>+F521+F522+F523+F524+F525+F526+F528+F529+F530+F531+F532+F533+F534+F536+F537+F538+F539</f>
        <v>0</v>
      </c>
      <c r="G540" s="197">
        <f>+G521+G522+G523+G524+G525+G526+G528+G529+G530+G531+G532+G533+G534+G536+G537+G538+G539</f>
        <v>0</v>
      </c>
      <c r="H540" s="197">
        <f>+H521+H522+H523+H524+H525+H526+H528+H529+H530+H531+H532+H533+H534+H536+H537+H538+H539</f>
        <v>0</v>
      </c>
      <c r="J540" s="198">
        <f t="shared" ref="J540:O540" si="641">+J521+J522+J523+J524+J525+J526+J528+J529+J530+J531+J532+J533+J534+J536+J537+J538+J539</f>
        <v>0</v>
      </c>
      <c r="K540" s="198">
        <f t="shared" si="641"/>
        <v>0</v>
      </c>
      <c r="L540" s="198">
        <f t="shared" si="641"/>
        <v>0</v>
      </c>
      <c r="M540" s="198">
        <f t="shared" si="641"/>
        <v>0</v>
      </c>
      <c r="N540" s="198">
        <f t="shared" si="641"/>
        <v>0</v>
      </c>
      <c r="O540" s="198">
        <f t="shared" si="641"/>
        <v>0</v>
      </c>
      <c r="Q540" s="134">
        <f>+SUM(B540:H540)-SUM(J540:O540)</f>
        <v>561</v>
      </c>
      <c r="S540" s="195" t="s">
        <v>42</v>
      </c>
      <c r="T540" s="196">
        <f>SUM(T521:T539)</f>
        <v>328</v>
      </c>
      <c r="V540" s="199">
        <f>+V521+V522+V523+V524+V525+V526+V528+V529+V530+V531+V532+V533+V534+V536+V537+V538+V539</f>
        <v>0</v>
      </c>
      <c r="W540" s="199">
        <f>+W521+W522+W523+W524+W525+W526+W528+W529+W530+W531+W532+W533+W534+W536+W537+W538+W539</f>
        <v>0</v>
      </c>
      <c r="X540" s="199">
        <f>+X521+X522+X523+X524+X525+X526+X528+X529+X530+X531+X532+X533+X534+X536+X537+X538+X539</f>
        <v>0</v>
      </c>
      <c r="Y540" s="199">
        <f>+Y521+Y522+Y523+Y524+Y525+Y526+Y528+Y529+Y530+Y531+Y532+Y533+Y534+Y536+Y537+Y538+Y539</f>
        <v>0</v>
      </c>
      <c r="Z540" s="199">
        <f>+Z521+Z522+Z523+Z524+Z525+Z526+Z528+Z529+Z530+Z531+Z532+Z533+Z534+Z536+Z537+Z538+Z539</f>
        <v>0</v>
      </c>
      <c r="AB540" s="200">
        <f t="shared" ref="AB540:AG540" si="642">+AB521+AB522+AB523+AB524+AB525+AB526+AB528+AB529+AB530+AB531+AB532+AB533+AB534+AB536+AB537+AB538+AB539</f>
        <v>0</v>
      </c>
      <c r="AC540" s="200">
        <f t="shared" si="642"/>
        <v>0</v>
      </c>
      <c r="AD540" s="200">
        <f t="shared" si="642"/>
        <v>0</v>
      </c>
      <c r="AE540" s="200">
        <f t="shared" si="642"/>
        <v>0</v>
      </c>
      <c r="AF540" s="200">
        <f t="shared" si="642"/>
        <v>0</v>
      </c>
      <c r="AG540" s="200">
        <f t="shared" si="642"/>
        <v>0</v>
      </c>
      <c r="AI540" s="134">
        <f>+SUM(T540:Z540)-SUM(AB540:AG540)</f>
        <v>328</v>
      </c>
      <c r="AK540" s="62" t="s">
        <v>42</v>
      </c>
      <c r="AL540" s="201">
        <f>SUM(AL521:AL539)</f>
        <v>28</v>
      </c>
      <c r="AN540" s="201">
        <f>+AN521+AN522+AN523+AN524+AN525+AN526+AN528+AN529+AN530+AN531+AN532+AN533+AN534+AN536+AN537+AN538+AN539</f>
        <v>0</v>
      </c>
      <c r="AO540" s="201">
        <f>+AO521+AO522+AO523+AO524+AO525+AO526+AO528+AO529+AO530+AO531+AO532+AO533+AO534+AO536+AO537+AO538+AO539</f>
        <v>0</v>
      </c>
      <c r="AP540" s="201">
        <f>+AP521+AP522+AP523+AP524+AP525+AP526+AP528+AP529+AP530+AP531+AP532+AP533+AP534+AP536+AP537+AP538+AP539</f>
        <v>0</v>
      </c>
      <c r="AQ540" s="201">
        <f>+AQ521+AQ522+AQ523+AQ524+AQ525+AQ526+AQ528+AQ529+AQ530+AQ531+AQ532+AQ533+AQ534+AQ536+AQ537+AQ538+AQ539</f>
        <v>0</v>
      </c>
      <c r="AR540" s="201">
        <f>+AR521+AR522+AR523+AR524+AR525+AR526+AR528+AR529+AR530+AR531+AR532+AR533+AR534+AR536+AR537+AR538+AR539</f>
        <v>0</v>
      </c>
      <c r="AT540" s="201">
        <f t="shared" ref="AT540:AY540" si="643">+AT521+AT522+AT523+AT524+AT525+AT526+AT528+AT529+AT530+AT531+AT532+AT533+AT534+AT536+AT537+AT538+AT539</f>
        <v>0</v>
      </c>
      <c r="AU540" s="201">
        <f t="shared" si="643"/>
        <v>0</v>
      </c>
      <c r="AV540" s="201">
        <f t="shared" si="643"/>
        <v>0</v>
      </c>
      <c r="AW540" s="201">
        <f t="shared" si="643"/>
        <v>0</v>
      </c>
      <c r="AX540" s="201">
        <f t="shared" si="643"/>
        <v>0</v>
      </c>
      <c r="AY540" s="201">
        <f t="shared" si="643"/>
        <v>0</v>
      </c>
      <c r="BA540" s="110">
        <f>+SUM(AL540:AR540)-SUM(AT540:AY540)</f>
        <v>28</v>
      </c>
      <c r="BB540" s="149"/>
      <c r="BC540" s="62" t="s">
        <v>42</v>
      </c>
      <c r="BD540" s="201">
        <f>SUM(BD521:BD539)</f>
        <v>275</v>
      </c>
      <c r="BF540" s="201">
        <f>+BF521+BF522+BF523+BF524+BF525+BF526+BF528+BF529+BF530+BF531+BF532+BF533+BF534+BF536+BF537+BF538+BF539</f>
        <v>0</v>
      </c>
      <c r="BG540" s="201">
        <f>+BG521+BG522+BG523+BG524+BG525+BG526+BG528+BG529+BG530+BG531+BG532+BG533+BG534+BG536+BG537+BG538+BG539</f>
        <v>0</v>
      </c>
      <c r="BH540" s="201">
        <f>+BH521+BH522+BH523+BH524+BH525+BH526+BH528+BH529+BH530+BH531+BH532+BH533+BH534+BH536+BH537+BH538+BH539</f>
        <v>0</v>
      </c>
      <c r="BI540" s="201">
        <f>+BI521+BI522+BI523+BI524+BI525+BI526+BI528+BI529+BI530+BI531+BI532+BI533+BI534+BI536+BI537+BI538+BI539</f>
        <v>0</v>
      </c>
      <c r="BJ540" s="201">
        <f>+BJ521+BJ522+BJ523+BJ524+BJ525+BJ526+BJ528+BJ529+BJ530+BJ531+BJ532+BJ533+BJ534+BJ536+BJ537+BJ538+BJ539</f>
        <v>0</v>
      </c>
      <c r="BL540" s="201">
        <f t="shared" ref="BL540:BQ540" si="644">+BL521+BL522+BL523+BL524+BL525+BL526+BL528+BL529+BL530+BL531+BL532+BL533+BL534+BL536+BL537+BL538+BL539</f>
        <v>0</v>
      </c>
      <c r="BM540" s="201">
        <f t="shared" si="644"/>
        <v>0</v>
      </c>
      <c r="BN540" s="201">
        <f t="shared" si="644"/>
        <v>0</v>
      </c>
      <c r="BO540" s="201">
        <f t="shared" si="644"/>
        <v>0</v>
      </c>
      <c r="BP540" s="201">
        <f t="shared" si="644"/>
        <v>0</v>
      </c>
      <c r="BQ540" s="201">
        <f t="shared" si="644"/>
        <v>0</v>
      </c>
      <c r="BS540" s="110">
        <f>+SUM(BD540:BJ540)-SUM(BL540:BQ540)</f>
        <v>275</v>
      </c>
      <c r="BT540" s="149"/>
      <c r="BU540" s="62" t="s">
        <v>42</v>
      </c>
      <c r="BV540" s="201">
        <f>SUM(BV521:BV539)</f>
        <v>178</v>
      </c>
      <c r="BX540" s="201">
        <f>+BX521+BX522+BX523+BX524+BX525+BX526+BX528+BX529+BX530+BX531+BX532+BX533+BX534+BX536+BX537+BX538+BX539</f>
        <v>0</v>
      </c>
      <c r="BY540" s="201">
        <f>+BY521+BY522+BY523+BY524+BY525+BY526+BY528+BY529+BY530+BY531+BY532+BY533+BY534+BY536+BY537+BY538+BY539</f>
        <v>0</v>
      </c>
      <c r="BZ540" s="201">
        <f>+BZ521+BZ522+BZ523+BZ524+BZ525+BZ526+BZ528+BZ529+BZ530+BZ531+BZ532+BZ533+BZ534+BZ536+BZ537+BZ538+BZ539</f>
        <v>0</v>
      </c>
      <c r="CA540" s="201">
        <f>+CA521+CA522+CA523+CA524+CA525+CA526+CA528+CA529+CA530+CA531+CA532+CA533+CA534+CA536+CA537+CA538+CA539</f>
        <v>0</v>
      </c>
      <c r="CB540" s="201">
        <f>+CB521+CB522+CB523+CB524+CB525+CB526+CB528+CB529+CB530+CB531+CB532+CB533+CB534+CB536+CB537+CB538+CB539</f>
        <v>0</v>
      </c>
      <c r="CD540" s="201">
        <f t="shared" ref="CD540:CI540" si="645">+CD521+CD522+CD523+CD524+CD525+CD526+CD528+CD529+CD530+CD531+CD532+CD533+CD534+CD536+CD537+CD538+CD539</f>
        <v>0</v>
      </c>
      <c r="CE540" s="201">
        <f t="shared" si="645"/>
        <v>0</v>
      </c>
      <c r="CF540" s="201">
        <f t="shared" si="645"/>
        <v>0</v>
      </c>
      <c r="CG540" s="201">
        <f t="shared" si="645"/>
        <v>0</v>
      </c>
      <c r="CH540" s="201">
        <f t="shared" si="645"/>
        <v>0</v>
      </c>
      <c r="CI540" s="201">
        <f t="shared" si="645"/>
        <v>0</v>
      </c>
      <c r="CK540" s="110">
        <f>+SUM(BV540:CB540)-SUM(CD540:CI540)</f>
        <v>178</v>
      </c>
    </row>
    <row r="541" spans="1:89" s="13" customFormat="1" x14ac:dyDescent="0.3">
      <c r="A541" s="12"/>
      <c r="Q541" s="14"/>
      <c r="S541" s="12"/>
      <c r="AI541" s="14" t="e">
        <f>#REF!-AI540</f>
        <v>#REF!</v>
      </c>
      <c r="AK541" s="15"/>
      <c r="AL541" s="16"/>
      <c r="AM541" s="16"/>
      <c r="AN541" s="16"/>
      <c r="AO541" s="16"/>
      <c r="AP541" s="16"/>
      <c r="AQ541" s="16"/>
      <c r="AR541" s="16"/>
      <c r="AS541" s="16"/>
      <c r="AT541" s="16"/>
      <c r="AU541" s="16"/>
      <c r="AV541" s="16"/>
      <c r="AW541" s="16"/>
      <c r="AX541" s="16"/>
      <c r="AY541" s="16"/>
      <c r="AZ541" s="16"/>
      <c r="BA541" s="17">
        <f>BB540-BA540</f>
        <v>-28</v>
      </c>
      <c r="BB541" s="14"/>
      <c r="BC541" s="15"/>
      <c r="BD541" s="16"/>
      <c r="BE541" s="16"/>
      <c r="BF541" s="16"/>
      <c r="BG541" s="16"/>
      <c r="BH541" s="16"/>
      <c r="BI541" s="16"/>
      <c r="BJ541" s="16"/>
      <c r="BK541" s="16"/>
      <c r="BL541" s="16"/>
      <c r="BM541" s="16"/>
      <c r="BN541" s="16"/>
      <c r="BO541" s="16"/>
      <c r="BP541" s="16"/>
      <c r="BQ541" s="16"/>
      <c r="BR541" s="16"/>
      <c r="BS541" s="17">
        <f>BT540-BS540</f>
        <v>-275</v>
      </c>
      <c r="BT541" s="14"/>
      <c r="BU541" s="15"/>
      <c r="BV541" s="16"/>
      <c r="BW541" s="16"/>
      <c r="BX541" s="16"/>
      <c r="BY541" s="16"/>
      <c r="BZ541" s="16"/>
      <c r="CA541" s="16"/>
      <c r="CB541" s="16"/>
      <c r="CC541" s="16"/>
      <c r="CD541" s="16"/>
      <c r="CE541" s="16"/>
      <c r="CF541" s="16"/>
      <c r="CG541" s="16"/>
      <c r="CH541" s="16"/>
      <c r="CI541" s="16"/>
      <c r="CJ541" s="16"/>
      <c r="CK541" s="17">
        <f>CL540-CK540</f>
        <v>-178</v>
      </c>
    </row>
    <row r="542" spans="1:89" s="203" customFormat="1" ht="15.6" x14ac:dyDescent="0.3">
      <c r="A542" s="202" t="str">
        <f>+A515</f>
        <v>finca 1</v>
      </c>
      <c r="S542" s="202" t="str">
        <f>+S515</f>
        <v>finca 2</v>
      </c>
      <c r="AK542" s="204" t="str">
        <f>+AK515</f>
        <v>bestias</v>
      </c>
      <c r="AL542" s="26"/>
      <c r="AM542" s="26"/>
      <c r="AN542" s="26"/>
      <c r="AO542" s="26"/>
      <c r="AP542" s="26"/>
      <c r="AQ542" s="26"/>
      <c r="AR542" s="26"/>
      <c r="AS542" s="26"/>
      <c r="AT542" s="26"/>
      <c r="AU542" s="26"/>
      <c r="AV542" s="26"/>
      <c r="AW542" s="26"/>
      <c r="AX542" s="26"/>
      <c r="AY542" s="26"/>
      <c r="AZ542" s="26"/>
      <c r="BA542" s="26"/>
      <c r="BC542" s="204" t="str">
        <f>+BC515</f>
        <v>finca 3</v>
      </c>
      <c r="BD542" s="26"/>
      <c r="BE542" s="26"/>
      <c r="BF542" s="26"/>
      <c r="BG542" s="26"/>
      <c r="BH542" s="26"/>
      <c r="BI542" s="26"/>
      <c r="BJ542" s="26"/>
      <c r="BK542" s="26"/>
      <c r="BL542" s="26"/>
      <c r="BM542" s="26"/>
      <c r="BN542" s="26"/>
      <c r="BO542" s="26"/>
      <c r="BP542" s="26"/>
      <c r="BQ542" s="26"/>
      <c r="BR542" s="26"/>
      <c r="BS542" s="26"/>
      <c r="BU542" s="204" t="str">
        <f>+BU515</f>
        <v>finca 4</v>
      </c>
      <c r="BV542" s="26"/>
      <c r="BW542" s="26"/>
      <c r="BX542" s="26"/>
      <c r="BY542" s="26"/>
      <c r="BZ542" s="26"/>
      <c r="CA542" s="26"/>
      <c r="CB542" s="26"/>
      <c r="CC542" s="26"/>
      <c r="CD542" s="26"/>
      <c r="CE542" s="26"/>
      <c r="CF542" s="26"/>
      <c r="CG542" s="26"/>
      <c r="CH542" s="26"/>
      <c r="CI542" s="26"/>
      <c r="CJ542" s="26"/>
      <c r="CK542" s="26"/>
    </row>
    <row r="543" spans="1:89" s="206" customFormat="1" ht="18" thickBot="1" x14ac:dyDescent="0.35">
      <c r="A543" s="18">
        <f>+A516+1</f>
        <v>43486</v>
      </c>
      <c r="B543" s="205"/>
      <c r="C543" s="205"/>
      <c r="D543" s="205"/>
      <c r="S543" s="207">
        <f>+S517+1</f>
        <v>43486</v>
      </c>
      <c r="T543" s="205"/>
      <c r="U543" s="205"/>
      <c r="V543" s="205"/>
      <c r="AK543" s="208">
        <f>+AK517+1</f>
        <v>43486</v>
      </c>
      <c r="AL543" s="209"/>
      <c r="AM543" s="209"/>
      <c r="AN543" s="209"/>
      <c r="AO543" s="210"/>
      <c r="AP543" s="210"/>
      <c r="AQ543" s="210"/>
      <c r="AR543" s="210"/>
      <c r="AS543" s="210"/>
      <c r="AT543" s="210"/>
      <c r="AU543" s="210"/>
      <c r="AV543" s="210"/>
      <c r="AW543" s="210"/>
      <c r="AX543" s="210"/>
      <c r="AY543" s="210"/>
      <c r="AZ543" s="210"/>
      <c r="BA543" s="210"/>
      <c r="BC543" s="208">
        <f>+BC517+1</f>
        <v>43486</v>
      </c>
      <c r="BD543" s="209"/>
      <c r="BE543" s="209"/>
      <c r="BF543" s="209"/>
      <c r="BG543" s="210"/>
      <c r="BH543" s="210"/>
      <c r="BI543" s="210"/>
      <c r="BJ543" s="210"/>
      <c r="BK543" s="210"/>
      <c r="BL543" s="210"/>
      <c r="BM543" s="210"/>
      <c r="BN543" s="210"/>
      <c r="BO543" s="210"/>
      <c r="BP543" s="210"/>
      <c r="BQ543" s="210"/>
      <c r="BR543" s="210"/>
      <c r="BS543" s="210"/>
      <c r="BU543" s="208">
        <f>+BU517+1</f>
        <v>43486</v>
      </c>
      <c r="BV543" s="209"/>
      <c r="BW543" s="209"/>
      <c r="BX543" s="209"/>
      <c r="BY543" s="210"/>
      <c r="BZ543" s="210"/>
      <c r="CA543" s="210"/>
      <c r="CB543" s="210"/>
      <c r="CC543" s="210"/>
      <c r="CD543" s="210"/>
      <c r="CE543" s="210"/>
      <c r="CF543" s="210"/>
      <c r="CG543" s="210"/>
      <c r="CH543" s="210"/>
      <c r="CI543" s="210"/>
      <c r="CJ543" s="210"/>
      <c r="CK543" s="210"/>
    </row>
    <row r="544" spans="1:89" ht="18" thickBot="1" x14ac:dyDescent="0.35">
      <c r="A544" s="27">
        <f>+A543</f>
        <v>43486</v>
      </c>
      <c r="D544" s="28" t="s">
        <v>5</v>
      </c>
      <c r="E544" s="29"/>
      <c r="F544" s="29"/>
      <c r="G544" s="29"/>
      <c r="H544" s="30"/>
      <c r="I544" s="21"/>
      <c r="J544" s="31" t="s">
        <v>6</v>
      </c>
      <c r="K544" s="32"/>
      <c r="L544" s="32"/>
      <c r="M544" s="32"/>
      <c r="N544" s="32"/>
      <c r="O544" s="33"/>
      <c r="S544" s="27">
        <f>+S543</f>
        <v>43486</v>
      </c>
      <c r="V544" s="34" t="s">
        <v>5</v>
      </c>
      <c r="W544" s="35"/>
      <c r="X544" s="35"/>
      <c r="Y544" s="35"/>
      <c r="Z544" s="36"/>
      <c r="AA544" s="23"/>
      <c r="AB544" s="37" t="s">
        <v>6</v>
      </c>
      <c r="AC544" s="38"/>
      <c r="AD544" s="38"/>
      <c r="AE544" s="38"/>
      <c r="AF544" s="38"/>
      <c r="AG544" s="39"/>
      <c r="AK544" s="40">
        <f>+AK543</f>
        <v>43486</v>
      </c>
      <c r="AN544" s="41" t="s">
        <v>5</v>
      </c>
      <c r="AO544" s="42"/>
      <c r="AP544" s="42"/>
      <c r="AQ544" s="42"/>
      <c r="AR544" s="43"/>
      <c r="AT544" s="44" t="s">
        <v>6</v>
      </c>
      <c r="AU544" s="45"/>
      <c r="AV544" s="45"/>
      <c r="AW544" s="45"/>
      <c r="AX544" s="45"/>
      <c r="AY544" s="46"/>
      <c r="BC544" s="40">
        <f>+BC543</f>
        <v>43486</v>
      </c>
      <c r="BF544" s="41" t="s">
        <v>5</v>
      </c>
      <c r="BG544" s="42"/>
      <c r="BH544" s="42"/>
      <c r="BI544" s="42"/>
      <c r="BJ544" s="43"/>
      <c r="BL544" s="44" t="s">
        <v>6</v>
      </c>
      <c r="BM544" s="45"/>
      <c r="BN544" s="45"/>
      <c r="BO544" s="45"/>
      <c r="BP544" s="45"/>
      <c r="BQ544" s="46"/>
      <c r="BU544" s="40">
        <f>+BU543</f>
        <v>43486</v>
      </c>
      <c r="BX544" s="41" t="s">
        <v>5</v>
      </c>
      <c r="BY544" s="42"/>
      <c r="BZ544" s="42"/>
      <c r="CA544" s="42"/>
      <c r="CB544" s="43"/>
      <c r="CD544" s="44" t="s">
        <v>6</v>
      </c>
      <c r="CE544" s="45"/>
      <c r="CF544" s="45"/>
      <c r="CG544" s="45"/>
      <c r="CH544" s="45"/>
      <c r="CI544" s="46"/>
    </row>
    <row r="545" spans="1:89" ht="12.75" customHeight="1" x14ac:dyDescent="0.3">
      <c r="A545" s="47" t="s">
        <v>7</v>
      </c>
      <c r="B545" s="48" t="s">
        <v>8</v>
      </c>
      <c r="D545" s="49" t="s">
        <v>9</v>
      </c>
      <c r="E545" s="50" t="s">
        <v>10</v>
      </c>
      <c r="F545" s="50" t="s">
        <v>11</v>
      </c>
      <c r="G545" s="50" t="s">
        <v>12</v>
      </c>
      <c r="H545" s="51" t="s">
        <v>13</v>
      </c>
      <c r="I545" s="21"/>
      <c r="J545" s="52" t="s">
        <v>14</v>
      </c>
      <c r="K545" s="53" t="s">
        <v>15</v>
      </c>
      <c r="L545" s="53" t="s">
        <v>16</v>
      </c>
      <c r="M545" s="53" t="s">
        <v>10</v>
      </c>
      <c r="N545" s="53" t="s">
        <v>12</v>
      </c>
      <c r="O545" s="54" t="s">
        <v>13</v>
      </c>
      <c r="Q545" s="55" t="s">
        <v>17</v>
      </c>
      <c r="S545" s="47" t="s">
        <v>7</v>
      </c>
      <c r="T545" s="48" t="s">
        <v>8</v>
      </c>
      <c r="V545" s="56" t="s">
        <v>9</v>
      </c>
      <c r="W545" s="57" t="s">
        <v>10</v>
      </c>
      <c r="X545" s="57" t="s">
        <v>11</v>
      </c>
      <c r="Y545" s="57" t="s">
        <v>12</v>
      </c>
      <c r="Z545" s="58" t="s">
        <v>13</v>
      </c>
      <c r="AA545" s="23"/>
      <c r="AB545" s="59" t="s">
        <v>14</v>
      </c>
      <c r="AC545" s="60" t="s">
        <v>15</v>
      </c>
      <c r="AD545" s="60" t="s">
        <v>16</v>
      </c>
      <c r="AE545" s="60" t="s">
        <v>10</v>
      </c>
      <c r="AF545" s="60" t="s">
        <v>12</v>
      </c>
      <c r="AG545" s="61" t="s">
        <v>13</v>
      </c>
      <c r="AI545" s="55" t="s">
        <v>17</v>
      </c>
      <c r="AK545" s="62" t="s">
        <v>7</v>
      </c>
      <c r="AL545" s="63" t="s">
        <v>8</v>
      </c>
      <c r="AN545" s="64" t="s">
        <v>9</v>
      </c>
      <c r="AO545" s="65" t="s">
        <v>10</v>
      </c>
      <c r="AP545" s="65" t="s">
        <v>11</v>
      </c>
      <c r="AQ545" s="65" t="s">
        <v>12</v>
      </c>
      <c r="AR545" s="66" t="s">
        <v>13</v>
      </c>
      <c r="AT545" s="67" t="s">
        <v>14</v>
      </c>
      <c r="AU545" s="68" t="s">
        <v>15</v>
      </c>
      <c r="AV545" s="68" t="s">
        <v>16</v>
      </c>
      <c r="AW545" s="68" t="s">
        <v>10</v>
      </c>
      <c r="AX545" s="68" t="s">
        <v>12</v>
      </c>
      <c r="AY545" s="69" t="s">
        <v>13</v>
      </c>
      <c r="BA545" s="70" t="s">
        <v>17</v>
      </c>
      <c r="BB545" s="71"/>
      <c r="BC545" s="47" t="s">
        <v>7</v>
      </c>
      <c r="BD545" s="48" t="s">
        <v>8</v>
      </c>
      <c r="BF545" s="64" t="s">
        <v>9</v>
      </c>
      <c r="BG545" s="65" t="s">
        <v>10</v>
      </c>
      <c r="BH545" s="65" t="s">
        <v>11</v>
      </c>
      <c r="BI545" s="65" t="s">
        <v>12</v>
      </c>
      <c r="BJ545" s="66" t="s">
        <v>13</v>
      </c>
      <c r="BL545" s="67" t="s">
        <v>14</v>
      </c>
      <c r="BM545" s="68" t="s">
        <v>15</v>
      </c>
      <c r="BN545" s="68" t="s">
        <v>16</v>
      </c>
      <c r="BO545" s="68" t="s">
        <v>10</v>
      </c>
      <c r="BP545" s="68" t="s">
        <v>12</v>
      </c>
      <c r="BQ545" s="69" t="s">
        <v>13</v>
      </c>
      <c r="BS545" s="70" t="s">
        <v>17</v>
      </c>
      <c r="BT545" s="71"/>
      <c r="BU545" s="47" t="s">
        <v>7</v>
      </c>
      <c r="BV545" s="48" t="s">
        <v>8</v>
      </c>
      <c r="BX545" s="64" t="s">
        <v>9</v>
      </c>
      <c r="BY545" s="65" t="s">
        <v>10</v>
      </c>
      <c r="BZ545" s="65" t="s">
        <v>11</v>
      </c>
      <c r="CA545" s="65" t="s">
        <v>12</v>
      </c>
      <c r="CB545" s="66" t="s">
        <v>13</v>
      </c>
      <c r="CD545" s="67" t="s">
        <v>14</v>
      </c>
      <c r="CE545" s="68" t="s">
        <v>15</v>
      </c>
      <c r="CF545" s="68" t="s">
        <v>16</v>
      </c>
      <c r="CG545" s="68" t="s">
        <v>10</v>
      </c>
      <c r="CH545" s="68" t="s">
        <v>12</v>
      </c>
      <c r="CI545" s="69" t="s">
        <v>13</v>
      </c>
      <c r="CK545" s="70" t="s">
        <v>17</v>
      </c>
    </row>
    <row r="546" spans="1:89" x14ac:dyDescent="0.3">
      <c r="A546" s="72"/>
      <c r="B546" s="73"/>
      <c r="D546" s="74"/>
      <c r="E546" s="75"/>
      <c r="F546" s="75"/>
      <c r="G546" s="75"/>
      <c r="H546" s="76"/>
      <c r="I546" s="21"/>
      <c r="J546" s="77"/>
      <c r="K546" s="78"/>
      <c r="L546" s="78"/>
      <c r="M546" s="78"/>
      <c r="N546" s="78"/>
      <c r="O546" s="79"/>
      <c r="Q546" s="55"/>
      <c r="S546" s="72"/>
      <c r="T546" s="73"/>
      <c r="V546" s="80"/>
      <c r="W546" s="81"/>
      <c r="X546" s="81"/>
      <c r="Y546" s="81"/>
      <c r="Z546" s="82"/>
      <c r="AA546" s="23"/>
      <c r="AB546" s="83"/>
      <c r="AC546" s="84"/>
      <c r="AD546" s="84"/>
      <c r="AE546" s="84"/>
      <c r="AF546" s="84"/>
      <c r="AG546" s="85"/>
      <c r="AI546" s="55"/>
      <c r="AK546" s="86"/>
      <c r="AL546" s="87"/>
      <c r="AN546" s="88"/>
      <c r="AO546" s="89"/>
      <c r="AP546" s="89"/>
      <c r="AQ546" s="89"/>
      <c r="AR546" s="90"/>
      <c r="AT546" s="91"/>
      <c r="AU546" s="89"/>
      <c r="AV546" s="89"/>
      <c r="AW546" s="89"/>
      <c r="AX546" s="89"/>
      <c r="AY546" s="92"/>
      <c r="BA546" s="70"/>
      <c r="BB546" s="71"/>
      <c r="BC546" s="72"/>
      <c r="BD546" s="73"/>
      <c r="BF546" s="88"/>
      <c r="BG546" s="89"/>
      <c r="BH546" s="89"/>
      <c r="BI546" s="89"/>
      <c r="BJ546" s="90"/>
      <c r="BL546" s="91"/>
      <c r="BM546" s="89"/>
      <c r="BN546" s="89"/>
      <c r="BO546" s="89"/>
      <c r="BP546" s="89"/>
      <c r="BQ546" s="92"/>
      <c r="BS546" s="70"/>
      <c r="BT546" s="71"/>
      <c r="BU546" s="72"/>
      <c r="BV546" s="73"/>
      <c r="BX546" s="88"/>
      <c r="BY546" s="89"/>
      <c r="BZ546" s="89"/>
      <c r="CA546" s="89"/>
      <c r="CB546" s="90"/>
      <c r="CD546" s="91"/>
      <c r="CE546" s="89"/>
      <c r="CF546" s="89"/>
      <c r="CG546" s="89"/>
      <c r="CH546" s="89"/>
      <c r="CI546" s="92"/>
      <c r="CK546" s="70"/>
    </row>
    <row r="547" spans="1:89" s="125" customFormat="1" x14ac:dyDescent="0.3">
      <c r="A547" s="93" t="s">
        <v>19</v>
      </c>
      <c r="B547" s="94"/>
      <c r="C547"/>
      <c r="D547" s="95"/>
      <c r="E547" s="96"/>
      <c r="F547" s="96"/>
      <c r="G547" s="96"/>
      <c r="H547" s="97"/>
      <c r="I547"/>
      <c r="J547" s="98"/>
      <c r="K547" s="99"/>
      <c r="L547" s="99"/>
      <c r="M547" s="99"/>
      <c r="N547" s="99"/>
      <c r="O547" s="100"/>
      <c r="P547"/>
      <c r="Q547" s="101"/>
      <c r="R547"/>
      <c r="S547" s="93" t="s">
        <v>19</v>
      </c>
      <c r="T547" s="94"/>
      <c r="U547"/>
      <c r="V547" s="95"/>
      <c r="W547" s="96"/>
      <c r="X547" s="96"/>
      <c r="Y547" s="96"/>
      <c r="Z547" s="97"/>
      <c r="AA547"/>
      <c r="AB547" s="98"/>
      <c r="AC547" s="99"/>
      <c r="AD547" s="99"/>
      <c r="AE547" s="99"/>
      <c r="AF547" s="99"/>
      <c r="AG547" s="100"/>
      <c r="AH547"/>
      <c r="AI547" s="101"/>
      <c r="AJ547"/>
      <c r="AK547" s="102" t="s">
        <v>20</v>
      </c>
      <c r="AL547" s="103"/>
      <c r="AM547" s="26"/>
      <c r="AN547" s="104"/>
      <c r="AO547" s="105"/>
      <c r="AP547" s="105"/>
      <c r="AQ547" s="105"/>
      <c r="AR547" s="106"/>
      <c r="AS547" s="107"/>
      <c r="AT547" s="108"/>
      <c r="AU547" s="105"/>
      <c r="AV547" s="105"/>
      <c r="AW547" s="105"/>
      <c r="AX547" s="105"/>
      <c r="AY547" s="109"/>
      <c r="AZ547" s="26"/>
      <c r="BA547" s="110"/>
      <c r="BB547" s="111"/>
      <c r="BC547" s="93" t="str">
        <f t="shared" ref="BC547:BC566" si="646">BC520</f>
        <v>GAN.CRIANZA</v>
      </c>
      <c r="BD547" s="94"/>
      <c r="BE547" s="112"/>
      <c r="BF547" s="113"/>
      <c r="BG547" s="114"/>
      <c r="BH547" s="114"/>
      <c r="BI547" s="114"/>
      <c r="BJ547" s="115"/>
      <c r="BK547" s="112"/>
      <c r="BL547" s="116"/>
      <c r="BM547" s="114"/>
      <c r="BN547" s="114"/>
      <c r="BO547" s="114"/>
      <c r="BP547" s="114"/>
      <c r="BQ547" s="117"/>
      <c r="BR547" s="26"/>
      <c r="BS547" s="118"/>
      <c r="BT547" s="111"/>
      <c r="BU547" s="93" t="str">
        <f t="shared" ref="BU547:BU566" si="647">BU520</f>
        <v>GAN.CRIANZA</v>
      </c>
      <c r="BV547" s="94"/>
      <c r="BW547" s="112"/>
      <c r="BX547" s="119"/>
      <c r="BY547" s="120"/>
      <c r="BZ547" s="120"/>
      <c r="CA547" s="120"/>
      <c r="CB547" s="121"/>
      <c r="CC547" s="112"/>
      <c r="CD547" s="122"/>
      <c r="CE547" s="120"/>
      <c r="CF547" s="120"/>
      <c r="CG547" s="120"/>
      <c r="CH547" s="120"/>
      <c r="CI547" s="123"/>
      <c r="CJ547" s="26"/>
      <c r="CK547" s="124"/>
    </row>
    <row r="548" spans="1:89" x14ac:dyDescent="0.3">
      <c r="A548" s="126" t="str">
        <f t="shared" ref="A548:A553" si="648">+A521</f>
        <v xml:space="preserve">BECERRAS </v>
      </c>
      <c r="B548" s="127">
        <f t="shared" ref="B548:B553" si="649">+Q521</f>
        <v>0</v>
      </c>
      <c r="D548" s="128"/>
      <c r="E548" s="129"/>
      <c r="F548" s="129"/>
      <c r="G548" s="129"/>
      <c r="H548" s="130"/>
      <c r="I548" s="131"/>
      <c r="J548" s="132"/>
      <c r="K548" s="129"/>
      <c r="L548" s="129"/>
      <c r="M548" s="129"/>
      <c r="N548" s="129"/>
      <c r="O548" s="133"/>
      <c r="Q548" s="134">
        <f t="shared" ref="Q548:Q553" si="650">SUM(B548+D548+E548+F548+G548+H548-J548-K548-L548-M548-N548-O548)</f>
        <v>0</v>
      </c>
      <c r="S548" s="126" t="str">
        <f t="shared" ref="S548:S553" si="651">+S521</f>
        <v xml:space="preserve">BECERRAS </v>
      </c>
      <c r="T548" s="135">
        <f t="shared" ref="T548:T553" si="652">+AI521</f>
        <v>70</v>
      </c>
      <c r="V548" s="136"/>
      <c r="W548" s="137"/>
      <c r="X548" s="137"/>
      <c r="Y548" s="137"/>
      <c r="Z548" s="138"/>
      <c r="AB548" s="139"/>
      <c r="AC548" s="137"/>
      <c r="AD548" s="137"/>
      <c r="AE548" s="137"/>
      <c r="AF548" s="137"/>
      <c r="AG548" s="140"/>
      <c r="AI548" s="134">
        <f t="shared" ref="AI548:AI553" si="653">SUM(T548+V548+W548+X548+Y548+Z548-AB548-AC548-AD548-AE548-AF548-AG548)</f>
        <v>70</v>
      </c>
      <c r="AK548" s="141" t="str">
        <f t="shared" ref="AK548:AK553" si="654">AK521</f>
        <v>POTRO HEMBRA</v>
      </c>
      <c r="AL548" s="142">
        <f t="shared" ref="AL548:AL553" si="655">+BA521</f>
        <v>4</v>
      </c>
      <c r="AN548" s="143"/>
      <c r="AO548" s="144"/>
      <c r="AP548" s="144"/>
      <c r="AQ548" s="144"/>
      <c r="AR548" s="145"/>
      <c r="AS548" s="146"/>
      <c r="AT548" s="147"/>
      <c r="AU548" s="144"/>
      <c r="AV548" s="144"/>
      <c r="AW548" s="144"/>
      <c r="AX548" s="144"/>
      <c r="AY548" s="148"/>
      <c r="BA548" s="110">
        <f t="shared" ref="BA548:BA553" si="656">SUM(AL548+AN548+AO548+AP548+AQ548+AR548-AT548-AU548-AV548-AW548-AX548-AY548)</f>
        <v>4</v>
      </c>
      <c r="BB548" s="149"/>
      <c r="BC548" s="126" t="str">
        <f t="shared" si="646"/>
        <v xml:space="preserve">BECERRAS </v>
      </c>
      <c r="BD548" s="127">
        <f t="shared" ref="BD548:BD553" si="657">+BS521</f>
        <v>0</v>
      </c>
      <c r="BF548" s="150"/>
      <c r="BG548" s="151"/>
      <c r="BH548" s="151"/>
      <c r="BI548" s="151"/>
      <c r="BJ548" s="152"/>
      <c r="BL548" s="153"/>
      <c r="BM548" s="151"/>
      <c r="BN548" s="151"/>
      <c r="BO548" s="151"/>
      <c r="BP548" s="151"/>
      <c r="BQ548" s="154"/>
      <c r="BS548" s="110">
        <f t="shared" ref="BS548:BS553" si="658">SUM(BD548+BF548+BG548+BH548+BI548+BJ548-BL548-BM548-BN548-BO548-BP548-BQ548)</f>
        <v>0</v>
      </c>
      <c r="BT548" s="149"/>
      <c r="BU548" s="126" t="str">
        <f t="shared" si="647"/>
        <v xml:space="preserve">BECERRAS </v>
      </c>
      <c r="BV548" s="127">
        <f t="shared" ref="BV548:BV553" si="659">+CK521</f>
        <v>0</v>
      </c>
      <c r="BX548" s="155"/>
      <c r="BY548" s="156"/>
      <c r="BZ548" s="156"/>
      <c r="CA548" s="156"/>
      <c r="CB548" s="157"/>
      <c r="CD548" s="158"/>
      <c r="CE548" s="156"/>
      <c r="CF548" s="156"/>
      <c r="CG548" s="156"/>
      <c r="CH548" s="156"/>
      <c r="CI548" s="159"/>
      <c r="CK548" s="110">
        <f t="shared" ref="CK548:CK553" si="660">SUM(BV548+BX548+BY548+BZ548+CA548+CB548-CD548-CE548-CF548-CG548-CH548-CI548)</f>
        <v>0</v>
      </c>
    </row>
    <row r="549" spans="1:89" x14ac:dyDescent="0.3">
      <c r="A549" s="126" t="str">
        <f t="shared" si="648"/>
        <v>BECERROS</v>
      </c>
      <c r="B549" s="127">
        <f t="shared" si="649"/>
        <v>0</v>
      </c>
      <c r="D549" s="128"/>
      <c r="E549" s="129"/>
      <c r="F549" s="129"/>
      <c r="G549" s="129"/>
      <c r="H549" s="130"/>
      <c r="I549" s="131"/>
      <c r="J549" s="132"/>
      <c r="K549" s="129"/>
      <c r="L549" s="129"/>
      <c r="M549" s="129"/>
      <c r="N549" s="129"/>
      <c r="O549" s="133"/>
      <c r="Q549" s="134">
        <f t="shared" si="650"/>
        <v>0</v>
      </c>
      <c r="S549" s="126" t="str">
        <f t="shared" si="651"/>
        <v>BECERROS</v>
      </c>
      <c r="T549" s="135">
        <f t="shared" si="652"/>
        <v>68</v>
      </c>
      <c r="V549" s="136"/>
      <c r="W549" s="137"/>
      <c r="X549" s="137"/>
      <c r="Y549" s="137"/>
      <c r="Z549" s="138"/>
      <c r="AB549" s="139"/>
      <c r="AC549" s="137"/>
      <c r="AD549" s="137"/>
      <c r="AE549" s="137"/>
      <c r="AF549" s="137"/>
      <c r="AG549" s="140"/>
      <c r="AI549" s="134">
        <f t="shared" si="653"/>
        <v>68</v>
      </c>
      <c r="AK549" s="141" t="str">
        <f t="shared" si="654"/>
        <v>POTRO MACHO</v>
      </c>
      <c r="AL549" s="142">
        <f t="shared" si="655"/>
        <v>6</v>
      </c>
      <c r="AN549" s="143"/>
      <c r="AO549" s="144"/>
      <c r="AP549" s="144"/>
      <c r="AQ549" s="144"/>
      <c r="AR549" s="145"/>
      <c r="AS549" s="146"/>
      <c r="AT549" s="147"/>
      <c r="AU549" s="144"/>
      <c r="AV549" s="144"/>
      <c r="AW549" s="144"/>
      <c r="AX549" s="144"/>
      <c r="AY549" s="148"/>
      <c r="BA549" s="110">
        <f t="shared" si="656"/>
        <v>6</v>
      </c>
      <c r="BB549" s="149"/>
      <c r="BC549" s="126" t="str">
        <f t="shared" si="646"/>
        <v>BECERROS</v>
      </c>
      <c r="BD549" s="127">
        <f t="shared" si="657"/>
        <v>0</v>
      </c>
      <c r="BF549" s="150"/>
      <c r="BG549" s="151"/>
      <c r="BH549" s="151"/>
      <c r="BI549" s="151"/>
      <c r="BJ549" s="152"/>
      <c r="BL549" s="153"/>
      <c r="BM549" s="151"/>
      <c r="BN549" s="151"/>
      <c r="BO549" s="151"/>
      <c r="BP549" s="151"/>
      <c r="BQ549" s="154"/>
      <c r="BS549" s="110">
        <f t="shared" si="658"/>
        <v>0</v>
      </c>
      <c r="BT549" s="149"/>
      <c r="BU549" s="126" t="str">
        <f t="shared" si="647"/>
        <v>BECERROS</v>
      </c>
      <c r="BV549" s="127">
        <f t="shared" si="659"/>
        <v>0</v>
      </c>
      <c r="BX549" s="155"/>
      <c r="BY549" s="156"/>
      <c r="BZ549" s="156"/>
      <c r="CA549" s="156"/>
      <c r="CB549" s="157"/>
      <c r="CD549" s="158"/>
      <c r="CE549" s="156"/>
      <c r="CF549" s="156"/>
      <c r="CG549" s="156"/>
      <c r="CH549" s="156"/>
      <c r="CI549" s="159"/>
      <c r="CK549" s="110">
        <f t="shared" si="660"/>
        <v>0</v>
      </c>
    </row>
    <row r="550" spans="1:89" x14ac:dyDescent="0.3">
      <c r="A550" s="126" t="str">
        <f t="shared" si="648"/>
        <v>MAUTAS</v>
      </c>
      <c r="B550" s="127">
        <f t="shared" si="649"/>
        <v>54</v>
      </c>
      <c r="D550" s="95"/>
      <c r="E550" s="129"/>
      <c r="F550" s="129"/>
      <c r="G550" s="129"/>
      <c r="H550" s="130"/>
      <c r="I550" s="131"/>
      <c r="J550" s="132"/>
      <c r="K550" s="129"/>
      <c r="L550" s="129"/>
      <c r="M550" s="129"/>
      <c r="N550" s="129"/>
      <c r="O550" s="133"/>
      <c r="Q550" s="134">
        <f t="shared" si="650"/>
        <v>54</v>
      </c>
      <c r="S550" s="126" t="str">
        <f t="shared" si="651"/>
        <v>MAUTAS</v>
      </c>
      <c r="T550" s="135">
        <f t="shared" si="652"/>
        <v>0</v>
      </c>
      <c r="V550" s="95"/>
      <c r="W550" s="137"/>
      <c r="X550" s="137"/>
      <c r="Y550" s="137"/>
      <c r="Z550" s="138"/>
      <c r="AB550" s="139"/>
      <c r="AC550" s="137"/>
      <c r="AD550" s="137"/>
      <c r="AE550" s="137"/>
      <c r="AF550" s="137"/>
      <c r="AG550" s="140"/>
      <c r="AI550" s="134">
        <f t="shared" si="653"/>
        <v>0</v>
      </c>
      <c r="AK550" s="141" t="str">
        <f t="shared" si="654"/>
        <v>CABALLO</v>
      </c>
      <c r="AL550" s="142">
        <f t="shared" si="655"/>
        <v>8</v>
      </c>
      <c r="AN550" s="95"/>
      <c r="AO550" s="144"/>
      <c r="AP550" s="144"/>
      <c r="AQ550" s="144"/>
      <c r="AR550" s="145"/>
      <c r="AS550" s="146"/>
      <c r="AT550" s="147"/>
      <c r="AU550" s="144"/>
      <c r="AV550" s="144"/>
      <c r="AW550" s="144"/>
      <c r="AX550" s="144"/>
      <c r="AY550" s="148"/>
      <c r="BA550" s="110">
        <f t="shared" si="656"/>
        <v>8</v>
      </c>
      <c r="BB550" s="149"/>
      <c r="BC550" s="126" t="str">
        <f t="shared" si="646"/>
        <v>MAUTAS</v>
      </c>
      <c r="BD550" s="127">
        <f t="shared" si="657"/>
        <v>0</v>
      </c>
      <c r="BF550" s="113"/>
      <c r="BG550" s="151"/>
      <c r="BH550" s="151"/>
      <c r="BI550" s="151"/>
      <c r="BJ550" s="152"/>
      <c r="BL550" s="153"/>
      <c r="BM550" s="151"/>
      <c r="BN550" s="151"/>
      <c r="BO550" s="151"/>
      <c r="BP550" s="151"/>
      <c r="BQ550" s="154"/>
      <c r="BS550" s="110">
        <f t="shared" si="658"/>
        <v>0</v>
      </c>
      <c r="BT550" s="149"/>
      <c r="BU550" s="126" t="str">
        <f t="shared" si="647"/>
        <v>MAUTAS</v>
      </c>
      <c r="BV550" s="127">
        <f t="shared" si="659"/>
        <v>0</v>
      </c>
      <c r="BX550" s="119"/>
      <c r="BY550" s="156"/>
      <c r="BZ550" s="156"/>
      <c r="CA550" s="156"/>
      <c r="CB550" s="157"/>
      <c r="CD550" s="158"/>
      <c r="CE550" s="156"/>
      <c r="CF550" s="156"/>
      <c r="CG550" s="156"/>
      <c r="CH550" s="156"/>
      <c r="CI550" s="159"/>
      <c r="CK550" s="110">
        <f t="shared" si="660"/>
        <v>0</v>
      </c>
    </row>
    <row r="551" spans="1:89" x14ac:dyDescent="0.3">
      <c r="A551" s="126" t="str">
        <f t="shared" si="648"/>
        <v>MAUTES</v>
      </c>
      <c r="B551" s="127">
        <f t="shared" si="649"/>
        <v>458</v>
      </c>
      <c r="D551" s="95"/>
      <c r="E551" s="129"/>
      <c r="F551" s="129"/>
      <c r="G551" s="129"/>
      <c r="H551" s="130"/>
      <c r="I551" s="131"/>
      <c r="J551" s="132"/>
      <c r="K551" s="129"/>
      <c r="L551" s="129"/>
      <c r="M551" s="129"/>
      <c r="N551" s="129"/>
      <c r="O551" s="133"/>
      <c r="Q551" s="134">
        <f t="shared" si="650"/>
        <v>458</v>
      </c>
      <c r="S551" s="126" t="str">
        <f t="shared" si="651"/>
        <v>MAUTES</v>
      </c>
      <c r="T551" s="135">
        <f t="shared" si="652"/>
        <v>0</v>
      </c>
      <c r="V551" s="95"/>
      <c r="W551" s="137"/>
      <c r="X551" s="137"/>
      <c r="Y551" s="137"/>
      <c r="Z551" s="138"/>
      <c r="AB551" s="139"/>
      <c r="AC551" s="137"/>
      <c r="AD551" s="137"/>
      <c r="AE551" s="137"/>
      <c r="AF551" s="137"/>
      <c r="AG551" s="140"/>
      <c r="AI551" s="134">
        <f t="shared" si="653"/>
        <v>0</v>
      </c>
      <c r="AK551" s="141" t="str">
        <f t="shared" si="654"/>
        <v>YEGUA</v>
      </c>
      <c r="AL551" s="142">
        <f t="shared" si="655"/>
        <v>7</v>
      </c>
      <c r="AN551" s="95"/>
      <c r="AO551" s="144"/>
      <c r="AP551" s="144"/>
      <c r="AQ551" s="144"/>
      <c r="AR551" s="145"/>
      <c r="AS551" s="146"/>
      <c r="AT551" s="147"/>
      <c r="AU551" s="144"/>
      <c r="AV551" s="144"/>
      <c r="AW551" s="144"/>
      <c r="AX551" s="144"/>
      <c r="AY551" s="148"/>
      <c r="BA551" s="110">
        <f t="shared" si="656"/>
        <v>7</v>
      </c>
      <c r="BB551" s="149"/>
      <c r="BC551" s="126" t="str">
        <f t="shared" si="646"/>
        <v>MAUTES</v>
      </c>
      <c r="BD551" s="127">
        <f t="shared" si="657"/>
        <v>0</v>
      </c>
      <c r="BF551" s="113"/>
      <c r="BG551" s="151"/>
      <c r="BH551" s="151"/>
      <c r="BI551" s="151"/>
      <c r="BJ551" s="152"/>
      <c r="BL551" s="153"/>
      <c r="BM551" s="151"/>
      <c r="BN551" s="151"/>
      <c r="BO551" s="151"/>
      <c r="BP551" s="151"/>
      <c r="BQ551" s="154"/>
      <c r="BS551" s="110">
        <f t="shared" si="658"/>
        <v>0</v>
      </c>
      <c r="BT551" s="149"/>
      <c r="BU551" s="126" t="str">
        <f t="shared" si="647"/>
        <v>MAUTES</v>
      </c>
      <c r="BV551" s="127">
        <f t="shared" si="659"/>
        <v>0</v>
      </c>
      <c r="BX551" s="119"/>
      <c r="BY551" s="156"/>
      <c r="BZ551" s="156"/>
      <c r="CA551" s="156"/>
      <c r="CB551" s="157"/>
      <c r="CD551" s="158"/>
      <c r="CE551" s="156"/>
      <c r="CF551" s="156"/>
      <c r="CG551" s="156"/>
      <c r="CH551" s="156"/>
      <c r="CI551" s="159"/>
      <c r="CK551" s="110">
        <f t="shared" si="660"/>
        <v>0</v>
      </c>
    </row>
    <row r="552" spans="1:89" x14ac:dyDescent="0.3">
      <c r="A552" s="126">
        <f t="shared" si="648"/>
        <v>0</v>
      </c>
      <c r="B552" s="127">
        <f t="shared" si="649"/>
        <v>0</v>
      </c>
      <c r="D552" s="95"/>
      <c r="E552" s="129"/>
      <c r="F552" s="129"/>
      <c r="G552" s="129"/>
      <c r="H552" s="130"/>
      <c r="I552" s="131"/>
      <c r="J552" s="132"/>
      <c r="K552" s="129"/>
      <c r="L552" s="129"/>
      <c r="M552" s="129"/>
      <c r="N552" s="129"/>
      <c r="O552" s="133"/>
      <c r="Q552" s="134">
        <f t="shared" si="650"/>
        <v>0</v>
      </c>
      <c r="S552" s="126">
        <f t="shared" si="651"/>
        <v>0</v>
      </c>
      <c r="T552" s="135">
        <f t="shared" si="652"/>
        <v>0</v>
      </c>
      <c r="V552" s="95"/>
      <c r="W552" s="137"/>
      <c r="X552" s="137"/>
      <c r="Y552" s="137"/>
      <c r="Z552" s="138"/>
      <c r="AB552" s="139"/>
      <c r="AC552" s="137"/>
      <c r="AD552" s="137"/>
      <c r="AE552" s="137"/>
      <c r="AF552" s="137"/>
      <c r="AG552" s="140"/>
      <c r="AI552" s="134">
        <f t="shared" si="653"/>
        <v>0</v>
      </c>
      <c r="AK552" s="141">
        <f t="shared" si="654"/>
        <v>0</v>
      </c>
      <c r="AL552" s="142">
        <f t="shared" si="655"/>
        <v>0</v>
      </c>
      <c r="AN552" s="95"/>
      <c r="AO552" s="144"/>
      <c r="AP552" s="144"/>
      <c r="AQ552" s="144"/>
      <c r="AR552" s="145"/>
      <c r="AS552" s="146"/>
      <c r="AT552" s="147"/>
      <c r="AU552" s="144"/>
      <c r="AV552" s="144"/>
      <c r="AW552" s="144"/>
      <c r="AX552" s="144"/>
      <c r="AY552" s="148"/>
      <c r="BA552" s="110">
        <f t="shared" si="656"/>
        <v>0</v>
      </c>
      <c r="BB552" s="149"/>
      <c r="BC552" s="126">
        <f t="shared" si="646"/>
        <v>0</v>
      </c>
      <c r="BD552" s="127">
        <f t="shared" si="657"/>
        <v>0</v>
      </c>
      <c r="BF552" s="113"/>
      <c r="BG552" s="151"/>
      <c r="BH552" s="151"/>
      <c r="BI552" s="151"/>
      <c r="BJ552" s="152"/>
      <c r="BL552" s="153"/>
      <c r="BM552" s="151"/>
      <c r="BN552" s="151"/>
      <c r="BO552" s="151"/>
      <c r="BP552" s="151"/>
      <c r="BQ552" s="154"/>
      <c r="BS552" s="110">
        <f t="shared" si="658"/>
        <v>0</v>
      </c>
      <c r="BT552" s="149"/>
      <c r="BU552" s="126">
        <f t="shared" si="647"/>
        <v>0</v>
      </c>
      <c r="BV552" s="127">
        <f t="shared" si="659"/>
        <v>0</v>
      </c>
      <c r="BX552" s="119"/>
      <c r="BY552" s="156"/>
      <c r="BZ552" s="156"/>
      <c r="CA552" s="156"/>
      <c r="CB552" s="157"/>
      <c r="CD552" s="158"/>
      <c r="CE552" s="156"/>
      <c r="CF552" s="156"/>
      <c r="CG552" s="156"/>
      <c r="CH552" s="156"/>
      <c r="CI552" s="159"/>
      <c r="CK552" s="110">
        <f t="shared" si="660"/>
        <v>0</v>
      </c>
    </row>
    <row r="553" spans="1:89" x14ac:dyDescent="0.3">
      <c r="A553" s="126">
        <f t="shared" si="648"/>
        <v>0</v>
      </c>
      <c r="B553" s="127">
        <f t="shared" si="649"/>
        <v>0</v>
      </c>
      <c r="D553" s="95"/>
      <c r="E553" s="129"/>
      <c r="F553" s="129"/>
      <c r="G553" s="129"/>
      <c r="H553" s="130"/>
      <c r="I553" s="131"/>
      <c r="J553" s="132"/>
      <c r="K553" s="129"/>
      <c r="L553" s="129"/>
      <c r="M553" s="129"/>
      <c r="N553" s="129"/>
      <c r="O553" s="133"/>
      <c r="Q553" s="134">
        <f t="shared" si="650"/>
        <v>0</v>
      </c>
      <c r="S553" s="126">
        <f t="shared" si="651"/>
        <v>0</v>
      </c>
      <c r="T553" s="135">
        <f t="shared" si="652"/>
        <v>0</v>
      </c>
      <c r="V553" s="95"/>
      <c r="W553" s="137"/>
      <c r="X553" s="137"/>
      <c r="Y553" s="137"/>
      <c r="Z553" s="138"/>
      <c r="AB553" s="139"/>
      <c r="AC553" s="137"/>
      <c r="AD553" s="137"/>
      <c r="AE553" s="137"/>
      <c r="AF553" s="137"/>
      <c r="AG553" s="140"/>
      <c r="AI553" s="134">
        <f t="shared" si="653"/>
        <v>0</v>
      </c>
      <c r="AK553" s="141">
        <f t="shared" si="654"/>
        <v>0</v>
      </c>
      <c r="AL553" s="142">
        <f t="shared" si="655"/>
        <v>0</v>
      </c>
      <c r="AN553" s="95"/>
      <c r="AO553" s="144"/>
      <c r="AP553" s="144"/>
      <c r="AQ553" s="144"/>
      <c r="AR553" s="145"/>
      <c r="AS553" s="146"/>
      <c r="AT553" s="147"/>
      <c r="AU553" s="144"/>
      <c r="AV553" s="144"/>
      <c r="AW553" s="144"/>
      <c r="AX553" s="144"/>
      <c r="AY553" s="148"/>
      <c r="BA553" s="110">
        <f t="shared" si="656"/>
        <v>0</v>
      </c>
      <c r="BB553" s="149"/>
      <c r="BC553" s="126">
        <f t="shared" si="646"/>
        <v>0</v>
      </c>
      <c r="BD553" s="127">
        <f t="shared" si="657"/>
        <v>0</v>
      </c>
      <c r="BF553" s="113"/>
      <c r="BG553" s="151"/>
      <c r="BH553" s="151"/>
      <c r="BI553" s="151"/>
      <c r="BJ553" s="152"/>
      <c r="BL553" s="153"/>
      <c r="BM553" s="151"/>
      <c r="BN553" s="151"/>
      <c r="BO553" s="151"/>
      <c r="BP553" s="151"/>
      <c r="BQ553" s="154"/>
      <c r="BS553" s="110">
        <f t="shared" si="658"/>
        <v>0</v>
      </c>
      <c r="BT553" s="149"/>
      <c r="BU553" s="126">
        <f t="shared" si="647"/>
        <v>0</v>
      </c>
      <c r="BV553" s="127">
        <f t="shared" si="659"/>
        <v>0</v>
      </c>
      <c r="BX553" s="119"/>
      <c r="BY553" s="156"/>
      <c r="BZ553" s="156"/>
      <c r="CA553" s="156"/>
      <c r="CB553" s="157"/>
      <c r="CD553" s="158"/>
      <c r="CE553" s="156"/>
      <c r="CF553" s="156"/>
      <c r="CG553" s="156"/>
      <c r="CH553" s="156"/>
      <c r="CI553" s="159"/>
      <c r="CK553" s="110">
        <f t="shared" si="660"/>
        <v>0</v>
      </c>
    </row>
    <row r="554" spans="1:89" s="125" customFormat="1" x14ac:dyDescent="0.3">
      <c r="A554" s="93" t="s">
        <v>29</v>
      </c>
      <c r="B554" s="127"/>
      <c r="C554"/>
      <c r="D554" s="95"/>
      <c r="E554" s="160"/>
      <c r="F554" s="160"/>
      <c r="G554" s="160"/>
      <c r="H554" s="161"/>
      <c r="I554" s="131"/>
      <c r="J554" s="162"/>
      <c r="K554" s="163"/>
      <c r="L554" s="163"/>
      <c r="M554" s="163"/>
      <c r="N554" s="163"/>
      <c r="O554" s="164"/>
      <c r="P554"/>
      <c r="Q554" s="134"/>
      <c r="R554"/>
      <c r="S554" s="93" t="s">
        <v>29</v>
      </c>
      <c r="T554" s="135"/>
      <c r="U554"/>
      <c r="V554" s="95"/>
      <c r="W554" s="165"/>
      <c r="X554" s="165"/>
      <c r="Y554" s="165"/>
      <c r="Z554" s="166"/>
      <c r="AA554"/>
      <c r="AB554" s="167"/>
      <c r="AC554" s="168"/>
      <c r="AD554" s="168"/>
      <c r="AE554" s="168"/>
      <c r="AF554" s="168"/>
      <c r="AG554" s="169"/>
      <c r="AH554"/>
      <c r="AI554" s="101"/>
      <c r="AJ554"/>
      <c r="AK554" s="102" t="s">
        <v>30</v>
      </c>
      <c r="AL554" s="142"/>
      <c r="AM554" s="26"/>
      <c r="AN554" s="95"/>
      <c r="AO554" s="170"/>
      <c r="AP554" s="170"/>
      <c r="AQ554" s="170"/>
      <c r="AR554" s="171"/>
      <c r="AS554" s="107"/>
      <c r="AT554" s="172"/>
      <c r="AU554" s="170"/>
      <c r="AV554" s="170"/>
      <c r="AW554" s="170"/>
      <c r="AX554" s="170"/>
      <c r="AY554" s="173"/>
      <c r="AZ554" s="107"/>
      <c r="BA554" s="174"/>
      <c r="BB554" s="111"/>
      <c r="BC554" s="93" t="str">
        <f t="shared" si="646"/>
        <v>GAN. PRODUCCION</v>
      </c>
      <c r="BD554" s="127"/>
      <c r="BE554" s="26"/>
      <c r="BF554" s="113"/>
      <c r="BG554" s="114"/>
      <c r="BH554" s="114"/>
      <c r="BI554" s="114"/>
      <c r="BJ554" s="115"/>
      <c r="BK554" s="112"/>
      <c r="BL554" s="116"/>
      <c r="BM554" s="114"/>
      <c r="BN554" s="114"/>
      <c r="BO554" s="114"/>
      <c r="BP554" s="114"/>
      <c r="BQ554" s="117"/>
      <c r="BR554" s="26"/>
      <c r="BS554" s="118"/>
      <c r="BT554" s="111"/>
      <c r="BU554" s="93" t="str">
        <f t="shared" si="647"/>
        <v>GAN. PRODUCCION</v>
      </c>
      <c r="BV554" s="127"/>
      <c r="BW554" s="26"/>
      <c r="BX554" s="119"/>
      <c r="BY554" s="120"/>
      <c r="BZ554" s="120"/>
      <c r="CA554" s="120"/>
      <c r="CB554" s="121"/>
      <c r="CC554" s="112"/>
      <c r="CD554" s="122"/>
      <c r="CE554" s="120"/>
      <c r="CF554" s="120"/>
      <c r="CG554" s="120"/>
      <c r="CH554" s="120"/>
      <c r="CI554" s="123"/>
      <c r="CJ554" s="26"/>
      <c r="CK554" s="124"/>
    </row>
    <row r="555" spans="1:89" x14ac:dyDescent="0.3">
      <c r="A555" s="126" t="str">
        <f t="shared" ref="A555:A561" si="661">+A528</f>
        <v>VACAS EN PRODUCCION</v>
      </c>
      <c r="B555" s="127">
        <f t="shared" ref="B555:B561" si="662">+Q528</f>
        <v>0</v>
      </c>
      <c r="D555" s="95"/>
      <c r="E555" s="129"/>
      <c r="F555" s="129"/>
      <c r="G555" s="129"/>
      <c r="H555" s="130"/>
      <c r="I555" s="131"/>
      <c r="J555" s="132"/>
      <c r="K555" s="129"/>
      <c r="L555" s="129"/>
      <c r="M555" s="129"/>
      <c r="N555" s="129"/>
      <c r="O555" s="133"/>
      <c r="Q555" s="134">
        <f t="shared" ref="Q555:Q561" si="663">SUM(B555+D555+E555+F555+G555+H555-J555-K555-L555-M555-N555-O555)</f>
        <v>0</v>
      </c>
      <c r="S555" s="126" t="str">
        <f t="shared" ref="S555:S561" si="664">+S528</f>
        <v>VACAS EN PRODUCCION</v>
      </c>
      <c r="T555" s="135">
        <f t="shared" ref="T555:T561" si="665">+AI528</f>
        <v>165</v>
      </c>
      <c r="V555" s="95"/>
      <c r="W555" s="137"/>
      <c r="X555" s="137"/>
      <c r="Y555" s="137"/>
      <c r="Z555" s="138"/>
      <c r="AB555" s="139"/>
      <c r="AC555" s="137"/>
      <c r="AD555" s="137"/>
      <c r="AE555" s="137"/>
      <c r="AF555" s="137"/>
      <c r="AG555" s="140"/>
      <c r="AI555" s="134">
        <f t="shared" ref="AI555:AI561" si="666">SUM(T555+V555+W555+X555+Y555+Z555-AB555-AC555-AD555-AE555-AF555-AG555)</f>
        <v>165</v>
      </c>
      <c r="AK555" s="141" t="str">
        <f t="shared" ref="AK555:AK561" si="667">AK528</f>
        <v>POTRO HEMBRA</v>
      </c>
      <c r="AL555" s="142">
        <f t="shared" ref="AL555:AL561" si="668">+BA528</f>
        <v>1</v>
      </c>
      <c r="AN555" s="95"/>
      <c r="AO555" s="144"/>
      <c r="AP555" s="144"/>
      <c r="AQ555" s="144"/>
      <c r="AR555" s="145"/>
      <c r="AS555" s="146"/>
      <c r="AT555" s="147"/>
      <c r="AU555" s="144"/>
      <c r="AV555" s="144"/>
      <c r="AW555" s="144"/>
      <c r="AX555" s="144"/>
      <c r="AY555" s="148"/>
      <c r="BA555" s="110">
        <f t="shared" ref="BA555:BA561" si="669">SUM(AL555+AN555+AO555+AP555+AQ555+AR555-AT555-AU555-AV555-AW555-AX555-AY555)</f>
        <v>1</v>
      </c>
      <c r="BB555" s="149"/>
      <c r="BC555" s="126" t="str">
        <f t="shared" si="646"/>
        <v>VACAS EN PRODUCCION</v>
      </c>
      <c r="BD555" s="127">
        <f t="shared" ref="BD555:BD561" si="670">+BS528</f>
        <v>0</v>
      </c>
      <c r="BF555" s="113"/>
      <c r="BG555" s="151"/>
      <c r="BH555" s="151"/>
      <c r="BI555" s="151"/>
      <c r="BJ555" s="152"/>
      <c r="BL555" s="153"/>
      <c r="BM555" s="151"/>
      <c r="BN555" s="151"/>
      <c r="BO555" s="151"/>
      <c r="BP555" s="151"/>
      <c r="BQ555" s="154"/>
      <c r="BS555" s="110">
        <f t="shared" ref="BS555:BS561" si="671">SUM(BD555+BF555+BG555+BH555+BI555+BJ555-BL555-BM555-BN555-BO555-BP555-BQ555)</f>
        <v>0</v>
      </c>
      <c r="BT555" s="149"/>
      <c r="BU555" s="126" t="str">
        <f t="shared" si="647"/>
        <v>VACAS EN PRODUCCION</v>
      </c>
      <c r="BV555" s="127">
        <f>+CK528</f>
        <v>0</v>
      </c>
      <c r="BX555" s="119"/>
      <c r="BY555" s="156"/>
      <c r="BZ555" s="156"/>
      <c r="CA555" s="156"/>
      <c r="CB555" s="157"/>
      <c r="CD555" s="158"/>
      <c r="CE555" s="156"/>
      <c r="CF555" s="156"/>
      <c r="CG555" s="156"/>
      <c r="CH555" s="156"/>
      <c r="CI555" s="159"/>
      <c r="CK555" s="110">
        <f t="shared" ref="CK555:CK561" si="672">SUM(BV555+BX555+BY555+BZ555+CA555+CB555-CD555-CE555-CF555-CG555-CH555-CI555)</f>
        <v>0</v>
      </c>
    </row>
    <row r="556" spans="1:89" x14ac:dyDescent="0.3">
      <c r="A556" s="126" t="str">
        <f t="shared" si="661"/>
        <v>VACAS PREÑADAS</v>
      </c>
      <c r="B556" s="127">
        <f t="shared" si="662"/>
        <v>0</v>
      </c>
      <c r="D556" s="95"/>
      <c r="E556" s="129"/>
      <c r="F556" s="129"/>
      <c r="G556" s="129"/>
      <c r="H556" s="130"/>
      <c r="I556" s="131"/>
      <c r="J556" s="132"/>
      <c r="K556" s="129"/>
      <c r="L556" s="129"/>
      <c r="M556" s="129"/>
      <c r="N556" s="129"/>
      <c r="O556" s="133"/>
      <c r="Q556" s="134">
        <f t="shared" si="663"/>
        <v>0</v>
      </c>
      <c r="S556" s="126" t="str">
        <f t="shared" si="664"/>
        <v>VACAS PREÑADAS</v>
      </c>
      <c r="T556" s="135">
        <f t="shared" si="665"/>
        <v>6</v>
      </c>
      <c r="V556" s="95"/>
      <c r="W556" s="137"/>
      <c r="X556" s="137"/>
      <c r="Y556" s="137"/>
      <c r="Z556" s="138"/>
      <c r="AB556" s="139"/>
      <c r="AC556" s="137"/>
      <c r="AD556" s="137"/>
      <c r="AE556" s="137"/>
      <c r="AF556" s="137"/>
      <c r="AG556" s="140"/>
      <c r="AI556" s="134">
        <f t="shared" si="666"/>
        <v>6</v>
      </c>
      <c r="AK556" s="141" t="str">
        <f t="shared" si="667"/>
        <v>POTRO MACHO</v>
      </c>
      <c r="AL556" s="142">
        <f t="shared" si="668"/>
        <v>0</v>
      </c>
      <c r="AN556" s="95"/>
      <c r="AO556" s="144"/>
      <c r="AP556" s="144"/>
      <c r="AQ556" s="144"/>
      <c r="AR556" s="145"/>
      <c r="AS556" s="146"/>
      <c r="AT556" s="147"/>
      <c r="AU556" s="144"/>
      <c r="AV556" s="144"/>
      <c r="AW556" s="144"/>
      <c r="AX556" s="144"/>
      <c r="AY556" s="148"/>
      <c r="BA556" s="110">
        <f t="shared" si="669"/>
        <v>0</v>
      </c>
      <c r="BB556" s="149"/>
      <c r="BC556" s="126" t="str">
        <f t="shared" si="646"/>
        <v>VACAS PREÑADAS</v>
      </c>
      <c r="BD556" s="127">
        <f t="shared" si="670"/>
        <v>0</v>
      </c>
      <c r="BF556" s="113"/>
      <c r="BG556" s="151"/>
      <c r="BH556" s="151"/>
      <c r="BI556" s="151"/>
      <c r="BJ556" s="152"/>
      <c r="BL556" s="153"/>
      <c r="BM556" s="151"/>
      <c r="BN556" s="151"/>
      <c r="BO556" s="151"/>
      <c r="BP556" s="151"/>
      <c r="BQ556" s="154"/>
      <c r="BS556" s="110">
        <f t="shared" si="671"/>
        <v>0</v>
      </c>
      <c r="BT556" s="149"/>
      <c r="BU556" s="126" t="str">
        <f t="shared" si="647"/>
        <v>VACAS PREÑADAS</v>
      </c>
      <c r="BV556" s="127">
        <f t="shared" ref="BV556:BV561" si="673">+CK529</f>
        <v>0</v>
      </c>
      <c r="BX556" s="119"/>
      <c r="BY556" s="156"/>
      <c r="BZ556" s="156"/>
      <c r="CA556" s="156"/>
      <c r="CB556" s="157"/>
      <c r="CD556" s="158"/>
      <c r="CE556" s="156"/>
      <c r="CF556" s="156"/>
      <c r="CG556" s="156"/>
      <c r="CH556" s="156"/>
      <c r="CI556" s="159"/>
      <c r="CK556" s="110">
        <f t="shared" si="672"/>
        <v>0</v>
      </c>
    </row>
    <row r="557" spans="1:89" x14ac:dyDescent="0.3">
      <c r="A557" s="126" t="str">
        <f t="shared" si="661"/>
        <v>VACAS VACIAS</v>
      </c>
      <c r="B557" s="127">
        <f t="shared" si="662"/>
        <v>2</v>
      </c>
      <c r="D557" s="95"/>
      <c r="E557" s="129"/>
      <c r="F557" s="129"/>
      <c r="G557" s="129"/>
      <c r="H557" s="130"/>
      <c r="I557" s="131"/>
      <c r="J557" s="132"/>
      <c r="K557" s="129"/>
      <c r="L557" s="129"/>
      <c r="M557" s="129"/>
      <c r="N557" s="129"/>
      <c r="O557" s="133"/>
      <c r="Q557" s="134">
        <f t="shared" si="663"/>
        <v>2</v>
      </c>
      <c r="S557" s="126" t="str">
        <f t="shared" si="664"/>
        <v>VACAS VACIAS</v>
      </c>
      <c r="T557" s="135">
        <f t="shared" si="665"/>
        <v>0</v>
      </c>
      <c r="V557" s="95"/>
      <c r="W557" s="137"/>
      <c r="X557" s="137"/>
      <c r="Y557" s="137"/>
      <c r="Z557" s="138"/>
      <c r="AB557" s="139"/>
      <c r="AC557" s="137"/>
      <c r="AD557" s="137"/>
      <c r="AE557" s="137"/>
      <c r="AF557" s="137"/>
      <c r="AG557" s="140"/>
      <c r="AI557" s="134">
        <f t="shared" si="666"/>
        <v>0</v>
      </c>
      <c r="AK557" s="141" t="str">
        <f t="shared" si="667"/>
        <v>CABALLO</v>
      </c>
      <c r="AL557" s="142">
        <f t="shared" si="668"/>
        <v>1</v>
      </c>
      <c r="AN557" s="95"/>
      <c r="AO557" s="144"/>
      <c r="AP557" s="144"/>
      <c r="AQ557" s="144"/>
      <c r="AR557" s="145"/>
      <c r="AS557" s="146"/>
      <c r="AT557" s="147"/>
      <c r="AU557" s="144"/>
      <c r="AV557" s="144"/>
      <c r="AW557" s="144"/>
      <c r="AX557" s="144"/>
      <c r="AY557" s="148"/>
      <c r="BA557" s="110">
        <f t="shared" si="669"/>
        <v>1</v>
      </c>
      <c r="BB557" s="149"/>
      <c r="BC557" s="126" t="str">
        <f t="shared" si="646"/>
        <v>VACAS VACIAS</v>
      </c>
      <c r="BD557" s="127">
        <f t="shared" si="670"/>
        <v>0</v>
      </c>
      <c r="BF557" s="113"/>
      <c r="BG557" s="151"/>
      <c r="BH557" s="151"/>
      <c r="BI557" s="151"/>
      <c r="BJ557" s="152"/>
      <c r="BL557" s="153"/>
      <c r="BM557" s="151"/>
      <c r="BN557" s="151"/>
      <c r="BO557" s="151"/>
      <c r="BP557" s="151"/>
      <c r="BQ557" s="154"/>
      <c r="BS557" s="110">
        <f t="shared" si="671"/>
        <v>0</v>
      </c>
      <c r="BT557" s="149"/>
      <c r="BU557" s="126" t="str">
        <f t="shared" si="647"/>
        <v>VACAS VACIAS</v>
      </c>
      <c r="BV557" s="127">
        <f t="shared" si="673"/>
        <v>0</v>
      </c>
      <c r="BX557" s="119"/>
      <c r="BY557" s="156"/>
      <c r="BZ557" s="156"/>
      <c r="CA557" s="156"/>
      <c r="CB557" s="157"/>
      <c r="CD557" s="158"/>
      <c r="CE557" s="156"/>
      <c r="CF557" s="156"/>
      <c r="CG557" s="156"/>
      <c r="CH557" s="156"/>
      <c r="CI557" s="159"/>
      <c r="CK557" s="110">
        <f t="shared" si="672"/>
        <v>0</v>
      </c>
    </row>
    <row r="558" spans="1:89" x14ac:dyDescent="0.3">
      <c r="A558" s="126" t="str">
        <f t="shared" si="661"/>
        <v>NOVILLAS VACIAS</v>
      </c>
      <c r="B558" s="127">
        <f t="shared" si="662"/>
        <v>1</v>
      </c>
      <c r="D558" s="95"/>
      <c r="E558" s="129"/>
      <c r="F558" s="129"/>
      <c r="G558" s="129"/>
      <c r="H558" s="130"/>
      <c r="I558" s="131"/>
      <c r="J558" s="132"/>
      <c r="K558" s="129"/>
      <c r="L558" s="129"/>
      <c r="M558" s="129"/>
      <c r="N558" s="129"/>
      <c r="O558" s="133"/>
      <c r="Q558" s="134">
        <f t="shared" si="663"/>
        <v>1</v>
      </c>
      <c r="S558" s="126" t="str">
        <f t="shared" si="664"/>
        <v>NOVILLAS VACIAS</v>
      </c>
      <c r="T558" s="135">
        <f t="shared" si="665"/>
        <v>0</v>
      </c>
      <c r="V558" s="95"/>
      <c r="W558" s="137"/>
      <c r="X558" s="137"/>
      <c r="Y558" s="137"/>
      <c r="Z558" s="138"/>
      <c r="AB558" s="139"/>
      <c r="AC558" s="137"/>
      <c r="AD558" s="137"/>
      <c r="AE558" s="137"/>
      <c r="AF558" s="137"/>
      <c r="AG558" s="140"/>
      <c r="AI558" s="134">
        <f t="shared" si="666"/>
        <v>0</v>
      </c>
      <c r="AK558" s="141" t="str">
        <f t="shared" si="667"/>
        <v>YEGUA</v>
      </c>
      <c r="AL558" s="142">
        <f t="shared" si="668"/>
        <v>1</v>
      </c>
      <c r="AN558" s="95"/>
      <c r="AO558" s="144"/>
      <c r="AP558" s="144"/>
      <c r="AQ558" s="144"/>
      <c r="AR558" s="145"/>
      <c r="AS558" s="146"/>
      <c r="AT558" s="147"/>
      <c r="AU558" s="144"/>
      <c r="AV558" s="144"/>
      <c r="AW558" s="144"/>
      <c r="AX558" s="144"/>
      <c r="AY558" s="148"/>
      <c r="BA558" s="110">
        <f t="shared" si="669"/>
        <v>1</v>
      </c>
      <c r="BB558" s="149"/>
      <c r="BC558" s="126" t="str">
        <f t="shared" si="646"/>
        <v>NOVILLAS VACIAS</v>
      </c>
      <c r="BD558" s="127">
        <f t="shared" si="670"/>
        <v>0</v>
      </c>
      <c r="BF558" s="113"/>
      <c r="BG558" s="151"/>
      <c r="BH558" s="151"/>
      <c r="BI558" s="151"/>
      <c r="BJ558" s="152"/>
      <c r="BL558" s="153"/>
      <c r="BM558" s="151"/>
      <c r="BN558" s="151"/>
      <c r="BO558" s="151"/>
      <c r="BP558" s="151"/>
      <c r="BQ558" s="154"/>
      <c r="BS558" s="110">
        <f t="shared" si="671"/>
        <v>0</v>
      </c>
      <c r="BT558" s="149"/>
      <c r="BU558" s="126" t="str">
        <f t="shared" si="647"/>
        <v>NOVILLAS VACIAS</v>
      </c>
      <c r="BV558" s="127">
        <f t="shared" si="673"/>
        <v>0</v>
      </c>
      <c r="BX558" s="119"/>
      <c r="BY558" s="156"/>
      <c r="BZ558" s="156"/>
      <c r="CA558" s="156"/>
      <c r="CB558" s="157"/>
      <c r="CD558" s="158"/>
      <c r="CE558" s="156"/>
      <c r="CF558" s="156"/>
      <c r="CG558" s="156"/>
      <c r="CH558" s="156"/>
      <c r="CI558" s="159"/>
      <c r="CK558" s="110">
        <f t="shared" si="672"/>
        <v>0</v>
      </c>
    </row>
    <row r="559" spans="1:89" x14ac:dyDescent="0.3">
      <c r="A559" s="126" t="str">
        <f t="shared" si="661"/>
        <v xml:space="preserve">NOVILLAS PREÑADAS </v>
      </c>
      <c r="B559" s="127">
        <f t="shared" si="662"/>
        <v>0</v>
      </c>
      <c r="D559" s="95"/>
      <c r="E559" s="129"/>
      <c r="F559" s="129"/>
      <c r="G559" s="129"/>
      <c r="H559" s="130"/>
      <c r="I559" s="131"/>
      <c r="J559" s="132"/>
      <c r="K559" s="129"/>
      <c r="L559" s="129"/>
      <c r="M559" s="129"/>
      <c r="N559" s="129"/>
      <c r="O559" s="133"/>
      <c r="Q559" s="134">
        <f t="shared" si="663"/>
        <v>0</v>
      </c>
      <c r="S559" s="126" t="str">
        <f t="shared" si="664"/>
        <v xml:space="preserve">NOVILLAS PREÑADAS </v>
      </c>
      <c r="T559" s="135">
        <f t="shared" si="665"/>
        <v>3</v>
      </c>
      <c r="V559" s="95"/>
      <c r="W559" s="137"/>
      <c r="X559" s="137"/>
      <c r="Y559" s="137"/>
      <c r="Z559" s="138"/>
      <c r="AB559" s="139"/>
      <c r="AC559" s="137"/>
      <c r="AD559" s="137"/>
      <c r="AE559" s="137"/>
      <c r="AF559" s="137"/>
      <c r="AG559" s="140"/>
      <c r="AI559" s="134">
        <f t="shared" si="666"/>
        <v>3</v>
      </c>
      <c r="AK559" s="141">
        <f t="shared" si="667"/>
        <v>0</v>
      </c>
      <c r="AL559" s="142">
        <f t="shared" si="668"/>
        <v>0</v>
      </c>
      <c r="AN559" s="95"/>
      <c r="AO559" s="144"/>
      <c r="AP559" s="144"/>
      <c r="AQ559" s="144"/>
      <c r="AR559" s="145"/>
      <c r="AS559" s="146"/>
      <c r="AT559" s="147"/>
      <c r="AU559" s="144"/>
      <c r="AV559" s="144"/>
      <c r="AW559" s="144"/>
      <c r="AX559" s="144"/>
      <c r="AY559" s="148"/>
      <c r="BA559" s="110">
        <f t="shared" si="669"/>
        <v>0</v>
      </c>
      <c r="BB559" s="149"/>
      <c r="BC559" s="126" t="str">
        <f t="shared" si="646"/>
        <v xml:space="preserve">NOVILLAS PREÑADAS </v>
      </c>
      <c r="BD559" s="127">
        <f t="shared" si="670"/>
        <v>0</v>
      </c>
      <c r="BF559" s="113"/>
      <c r="BG559" s="151"/>
      <c r="BH559" s="151"/>
      <c r="BI559" s="151"/>
      <c r="BJ559" s="152"/>
      <c r="BL559" s="153"/>
      <c r="BM559" s="151"/>
      <c r="BN559" s="151"/>
      <c r="BO559" s="151"/>
      <c r="BP559" s="151"/>
      <c r="BQ559" s="154"/>
      <c r="BS559" s="110">
        <f t="shared" si="671"/>
        <v>0</v>
      </c>
      <c r="BT559" s="149"/>
      <c r="BU559" s="126" t="str">
        <f t="shared" si="647"/>
        <v xml:space="preserve">NOVILLAS PREÑADAS </v>
      </c>
      <c r="BV559" s="127">
        <f t="shared" si="673"/>
        <v>0</v>
      </c>
      <c r="BX559" s="119"/>
      <c r="BY559" s="156"/>
      <c r="BZ559" s="156"/>
      <c r="CA559" s="156"/>
      <c r="CB559" s="157"/>
      <c r="CD559" s="158"/>
      <c r="CE559" s="156"/>
      <c r="CF559" s="156"/>
      <c r="CG559" s="156"/>
      <c r="CH559" s="156"/>
      <c r="CI559" s="159"/>
      <c r="CK559" s="110">
        <f t="shared" si="672"/>
        <v>0</v>
      </c>
    </row>
    <row r="560" spans="1:89" x14ac:dyDescent="0.3">
      <c r="A560" s="126" t="str">
        <f t="shared" si="661"/>
        <v>TOROS</v>
      </c>
      <c r="B560" s="127">
        <f t="shared" si="662"/>
        <v>1</v>
      </c>
      <c r="D560" s="95"/>
      <c r="E560" s="129"/>
      <c r="F560" s="129"/>
      <c r="G560" s="129"/>
      <c r="H560" s="130"/>
      <c r="I560" s="131"/>
      <c r="J560" s="132"/>
      <c r="K560" s="129"/>
      <c r="L560" s="129"/>
      <c r="M560" s="129"/>
      <c r="N560" s="129"/>
      <c r="O560" s="133"/>
      <c r="Q560" s="134">
        <f t="shared" si="663"/>
        <v>1</v>
      </c>
      <c r="S560" s="126" t="str">
        <f t="shared" si="664"/>
        <v>TOROS</v>
      </c>
      <c r="T560" s="135">
        <f t="shared" si="665"/>
        <v>16</v>
      </c>
      <c r="V560" s="95"/>
      <c r="W560" s="137"/>
      <c r="X560" s="137"/>
      <c r="Y560" s="137"/>
      <c r="Z560" s="138"/>
      <c r="AB560" s="139"/>
      <c r="AC560" s="137"/>
      <c r="AD560" s="137"/>
      <c r="AE560" s="137"/>
      <c r="AF560" s="137"/>
      <c r="AG560" s="140"/>
      <c r="AI560" s="134">
        <f t="shared" si="666"/>
        <v>16</v>
      </c>
      <c r="AK560" s="141">
        <f t="shared" si="667"/>
        <v>0</v>
      </c>
      <c r="AL560" s="142">
        <f t="shared" si="668"/>
        <v>0</v>
      </c>
      <c r="AN560" s="95"/>
      <c r="AO560" s="144"/>
      <c r="AP560" s="144"/>
      <c r="AQ560" s="144"/>
      <c r="AR560" s="145"/>
      <c r="AS560" s="146"/>
      <c r="AT560" s="147"/>
      <c r="AU560" s="144"/>
      <c r="AV560" s="144"/>
      <c r="AW560" s="144"/>
      <c r="AX560" s="144"/>
      <c r="AY560" s="148"/>
      <c r="BA560" s="110">
        <f t="shared" si="669"/>
        <v>0</v>
      </c>
      <c r="BB560" s="149"/>
      <c r="BC560" s="126" t="str">
        <f t="shared" si="646"/>
        <v>TOROS</v>
      </c>
      <c r="BD560" s="127">
        <f t="shared" si="670"/>
        <v>0</v>
      </c>
      <c r="BF560" s="113"/>
      <c r="BG560" s="151"/>
      <c r="BH560" s="151"/>
      <c r="BI560" s="151"/>
      <c r="BJ560" s="152"/>
      <c r="BL560" s="153"/>
      <c r="BM560" s="151"/>
      <c r="BN560" s="151"/>
      <c r="BO560" s="151"/>
      <c r="BP560" s="151"/>
      <c r="BQ560" s="154"/>
      <c r="BS560" s="110">
        <f t="shared" si="671"/>
        <v>0</v>
      </c>
      <c r="BT560" s="149"/>
      <c r="BU560" s="126" t="str">
        <f t="shared" si="647"/>
        <v>TOROS</v>
      </c>
      <c r="BV560" s="127">
        <f t="shared" si="673"/>
        <v>2</v>
      </c>
      <c r="BX560" s="119"/>
      <c r="BY560" s="156"/>
      <c r="BZ560" s="156"/>
      <c r="CA560" s="156"/>
      <c r="CB560" s="157"/>
      <c r="CD560" s="158"/>
      <c r="CE560" s="156"/>
      <c r="CF560" s="156"/>
      <c r="CG560" s="156"/>
      <c r="CH560" s="156"/>
      <c r="CI560" s="159"/>
      <c r="CK560" s="110">
        <f t="shared" si="672"/>
        <v>2</v>
      </c>
    </row>
    <row r="561" spans="1:89" x14ac:dyDescent="0.3">
      <c r="A561" s="126">
        <f t="shared" si="661"/>
        <v>0</v>
      </c>
      <c r="B561" s="127">
        <f t="shared" si="662"/>
        <v>0</v>
      </c>
      <c r="D561" s="95"/>
      <c r="E561" s="129"/>
      <c r="F561" s="129"/>
      <c r="G561" s="129"/>
      <c r="H561" s="130"/>
      <c r="I561" s="131"/>
      <c r="J561" s="132"/>
      <c r="K561" s="129"/>
      <c r="L561" s="129"/>
      <c r="M561" s="129"/>
      <c r="N561" s="129"/>
      <c r="O561" s="133"/>
      <c r="Q561" s="134">
        <f t="shared" si="663"/>
        <v>0</v>
      </c>
      <c r="S561" s="126">
        <f t="shared" si="664"/>
        <v>0</v>
      </c>
      <c r="T561" s="135">
        <f t="shared" si="665"/>
        <v>0</v>
      </c>
      <c r="V561" s="95"/>
      <c r="W561" s="137"/>
      <c r="X561" s="137"/>
      <c r="Y561" s="137"/>
      <c r="Z561" s="138"/>
      <c r="AB561" s="139"/>
      <c r="AC561" s="137"/>
      <c r="AD561" s="137"/>
      <c r="AE561" s="137"/>
      <c r="AF561" s="137"/>
      <c r="AG561" s="140"/>
      <c r="AI561" s="134">
        <f t="shared" si="666"/>
        <v>0</v>
      </c>
      <c r="AK561" s="141">
        <f t="shared" si="667"/>
        <v>0</v>
      </c>
      <c r="AL561" s="142">
        <f t="shared" si="668"/>
        <v>0</v>
      </c>
      <c r="AN561" s="95"/>
      <c r="AO561" s="144"/>
      <c r="AP561" s="144"/>
      <c r="AQ561" s="144"/>
      <c r="AR561" s="145"/>
      <c r="AS561" s="146"/>
      <c r="AT561" s="147"/>
      <c r="AU561" s="144"/>
      <c r="AV561" s="144"/>
      <c r="AW561" s="144"/>
      <c r="AX561" s="144"/>
      <c r="AY561" s="148"/>
      <c r="BA561" s="110">
        <f t="shared" si="669"/>
        <v>0</v>
      </c>
      <c r="BB561" s="149"/>
      <c r="BC561" s="126">
        <f t="shared" si="646"/>
        <v>0</v>
      </c>
      <c r="BD561" s="127">
        <f t="shared" si="670"/>
        <v>0</v>
      </c>
      <c r="BF561" s="113"/>
      <c r="BG561" s="151"/>
      <c r="BH561" s="151"/>
      <c r="BI561" s="151"/>
      <c r="BJ561" s="152"/>
      <c r="BL561" s="153"/>
      <c r="BM561" s="151"/>
      <c r="BN561" s="151"/>
      <c r="BO561" s="151"/>
      <c r="BP561" s="151"/>
      <c r="BQ561" s="154"/>
      <c r="BS561" s="110">
        <f t="shared" si="671"/>
        <v>0</v>
      </c>
      <c r="BT561" s="149"/>
      <c r="BU561" s="126">
        <f t="shared" si="647"/>
        <v>0</v>
      </c>
      <c r="BV561" s="127">
        <f t="shared" si="673"/>
        <v>0</v>
      </c>
      <c r="BX561" s="119"/>
      <c r="BY561" s="156"/>
      <c r="BZ561" s="156"/>
      <c r="CA561" s="156"/>
      <c r="CB561" s="157"/>
      <c r="CD561" s="158"/>
      <c r="CE561" s="156"/>
      <c r="CF561" s="156"/>
      <c r="CG561" s="156"/>
      <c r="CH561" s="156"/>
      <c r="CI561" s="159"/>
      <c r="CK561" s="110">
        <f t="shared" si="672"/>
        <v>0</v>
      </c>
    </row>
    <row r="562" spans="1:89" s="125" customFormat="1" x14ac:dyDescent="0.3">
      <c r="A562" s="93" t="s">
        <v>37</v>
      </c>
      <c r="B562" s="127"/>
      <c r="C562"/>
      <c r="D562" s="95"/>
      <c r="E562" s="160"/>
      <c r="F562" s="160"/>
      <c r="G562" s="160"/>
      <c r="H562" s="161"/>
      <c r="I562" s="131"/>
      <c r="J562" s="175"/>
      <c r="K562" s="160"/>
      <c r="L562" s="160"/>
      <c r="M562" s="160"/>
      <c r="N562" s="160"/>
      <c r="O562" s="176"/>
      <c r="P562"/>
      <c r="Q562" s="134"/>
      <c r="R562"/>
      <c r="S562" s="93" t="s">
        <v>37</v>
      </c>
      <c r="T562" s="135"/>
      <c r="U562"/>
      <c r="V562" s="95"/>
      <c r="W562" s="165"/>
      <c r="X562" s="165"/>
      <c r="Y562" s="165"/>
      <c r="Z562" s="166"/>
      <c r="AA562"/>
      <c r="AB562" s="177"/>
      <c r="AC562" s="165"/>
      <c r="AD562" s="165"/>
      <c r="AE562" s="165"/>
      <c r="AF562" s="165"/>
      <c r="AG562" s="178"/>
      <c r="AH562"/>
      <c r="AI562" s="101"/>
      <c r="AJ562"/>
      <c r="AK562" s="102"/>
      <c r="AL562" s="142"/>
      <c r="AM562" s="26"/>
      <c r="AN562" s="95"/>
      <c r="AO562" s="170"/>
      <c r="AP562" s="170"/>
      <c r="AQ562" s="170"/>
      <c r="AR562" s="171"/>
      <c r="AS562" s="107"/>
      <c r="AT562" s="172"/>
      <c r="AU562" s="170"/>
      <c r="AV562" s="170"/>
      <c r="AW562" s="170"/>
      <c r="AX562" s="170"/>
      <c r="AY562" s="173"/>
      <c r="AZ562" s="107"/>
      <c r="BA562" s="174"/>
      <c r="BB562" s="111"/>
      <c r="BC562" s="93" t="str">
        <f>BC535</f>
        <v>GAN. CEBA</v>
      </c>
      <c r="BD562" s="127"/>
      <c r="BE562" s="26"/>
      <c r="BF562" s="113"/>
      <c r="BG562" s="114"/>
      <c r="BH562" s="114"/>
      <c r="BI562" s="114"/>
      <c r="BJ562" s="115"/>
      <c r="BK562" s="112"/>
      <c r="BL562" s="116"/>
      <c r="BM562" s="114"/>
      <c r="BN562" s="114"/>
      <c r="BO562" s="114"/>
      <c r="BP562" s="114"/>
      <c r="BQ562" s="117"/>
      <c r="BR562" s="26"/>
      <c r="BS562" s="118"/>
      <c r="BT562" s="111"/>
      <c r="BU562" s="93" t="str">
        <f>BU535</f>
        <v>GAN. CEBA</v>
      </c>
      <c r="BV562" s="127"/>
      <c r="BW562" s="26"/>
      <c r="BX562" s="119"/>
      <c r="BY562" s="120"/>
      <c r="BZ562" s="120"/>
      <c r="CA562" s="120"/>
      <c r="CB562" s="121"/>
      <c r="CC562" s="112"/>
      <c r="CD562" s="122"/>
      <c r="CE562" s="120"/>
      <c r="CF562" s="120"/>
      <c r="CG562" s="120"/>
      <c r="CH562" s="120"/>
      <c r="CI562" s="123"/>
      <c r="CJ562" s="26"/>
      <c r="CK562" s="124"/>
    </row>
    <row r="563" spans="1:89" x14ac:dyDescent="0.3">
      <c r="A563" s="126" t="str">
        <f>+A536</f>
        <v>NOVILLOS</v>
      </c>
      <c r="B563" s="127">
        <f>+Q536</f>
        <v>45</v>
      </c>
      <c r="D563" s="95"/>
      <c r="E563" s="129"/>
      <c r="F563" s="129"/>
      <c r="G563" s="129"/>
      <c r="H563" s="130"/>
      <c r="I563" s="131"/>
      <c r="J563" s="132"/>
      <c r="K563" s="129"/>
      <c r="L563" s="129"/>
      <c r="M563" s="129"/>
      <c r="N563" s="129"/>
      <c r="O563" s="133"/>
      <c r="Q563" s="134">
        <f>SUM(B563+D563+E563+F563+G563+H563-J563-K563-L563-M563-N563-O563)</f>
        <v>45</v>
      </c>
      <c r="S563" s="126" t="str">
        <f>+S536</f>
        <v>NOVILLOS</v>
      </c>
      <c r="T563" s="135">
        <f>+AI536</f>
        <v>0</v>
      </c>
      <c r="V563" s="95"/>
      <c r="W563" s="137"/>
      <c r="X563" s="137"/>
      <c r="Y563" s="137"/>
      <c r="Z563" s="138"/>
      <c r="AB563" s="139"/>
      <c r="AC563" s="137"/>
      <c r="AD563" s="137"/>
      <c r="AE563" s="137"/>
      <c r="AF563" s="137"/>
      <c r="AG563" s="140"/>
      <c r="AI563" s="134">
        <f>SUM(T563+V563+W563+X563+Y563+Z563-AB563-AC563-AD563-AE563-AF563-AG563)</f>
        <v>0</v>
      </c>
      <c r="AK563" s="179">
        <f>AK536</f>
        <v>0</v>
      </c>
      <c r="AL563" s="142">
        <f>+BA536</f>
        <v>0</v>
      </c>
      <c r="AN563" s="95"/>
      <c r="AO563" s="144"/>
      <c r="AP563" s="144"/>
      <c r="AQ563" s="144"/>
      <c r="AR563" s="145"/>
      <c r="AS563" s="146"/>
      <c r="AT563" s="147"/>
      <c r="AU563" s="144"/>
      <c r="AV563" s="144"/>
      <c r="AW563" s="144"/>
      <c r="AX563" s="144"/>
      <c r="AY563" s="148"/>
      <c r="BA563" s="110">
        <f>SUM(AL563+AN563+AO563+AP563+AQ563+AR563-AT563-AU563-AV563-AW563-AX563-AY563)</f>
        <v>0</v>
      </c>
      <c r="BB563" s="149"/>
      <c r="BC563" s="126" t="str">
        <f t="shared" si="646"/>
        <v>NOVILLOS</v>
      </c>
      <c r="BD563" s="127">
        <f>+BS536</f>
        <v>275</v>
      </c>
      <c r="BF563" s="113"/>
      <c r="BG563" s="151"/>
      <c r="BH563" s="151"/>
      <c r="BI563" s="151"/>
      <c r="BJ563" s="152"/>
      <c r="BL563" s="153"/>
      <c r="BM563" s="151"/>
      <c r="BN563" s="151"/>
      <c r="BO563" s="151"/>
      <c r="BP563" s="151"/>
      <c r="BQ563" s="154"/>
      <c r="BS563" s="110">
        <f>SUM(BD563+BF563+BG563+BH563+BI563+BJ563-BL563-BM563-BN563-BO563-BP563-BQ563)</f>
        <v>275</v>
      </c>
      <c r="BT563" s="149"/>
      <c r="BU563" s="126" t="str">
        <f t="shared" si="647"/>
        <v>NOVILLOS</v>
      </c>
      <c r="BV563" s="127">
        <f>+CK536</f>
        <v>176</v>
      </c>
      <c r="BX563" s="119"/>
      <c r="BY563" s="156"/>
      <c r="BZ563" s="156"/>
      <c r="CA563" s="156"/>
      <c r="CB563" s="157"/>
      <c r="CD563" s="158"/>
      <c r="CE563" s="156"/>
      <c r="CF563" s="156"/>
      <c r="CG563" s="156"/>
      <c r="CH563" s="156"/>
      <c r="CI563" s="159"/>
      <c r="CK563" s="110">
        <f>SUM(BV563+BX563+BY563+BZ563+CA563+CB563-CD563-CE563-CF563-CG563-CH563-CI563)</f>
        <v>176</v>
      </c>
    </row>
    <row r="564" spans="1:89" x14ac:dyDescent="0.3">
      <c r="A564" s="126" t="str">
        <f>+A537</f>
        <v>CALENTADORES</v>
      </c>
      <c r="B564" s="127">
        <f>+Q537</f>
        <v>0</v>
      </c>
      <c r="D564" s="95"/>
      <c r="E564" s="129"/>
      <c r="F564" s="129"/>
      <c r="G564" s="129"/>
      <c r="H564" s="130"/>
      <c r="I564" s="131"/>
      <c r="J564" s="132"/>
      <c r="K564" s="129"/>
      <c r="L564" s="129"/>
      <c r="M564" s="129"/>
      <c r="N564" s="129"/>
      <c r="O564" s="133"/>
      <c r="Q564" s="134">
        <f>SUM(B564+D564+E564+F564+G564+H564-J564-K564-L564-M564-N564-O564)</f>
        <v>0</v>
      </c>
      <c r="S564" s="126" t="str">
        <f>+S537</f>
        <v>CALENTADORES</v>
      </c>
      <c r="T564" s="135">
        <f>+AI537</f>
        <v>0</v>
      </c>
      <c r="V564" s="95"/>
      <c r="W564" s="137"/>
      <c r="X564" s="137"/>
      <c r="Y564" s="137"/>
      <c r="Z564" s="138"/>
      <c r="AB564" s="139"/>
      <c r="AC564" s="137"/>
      <c r="AD564" s="137"/>
      <c r="AE564" s="137"/>
      <c r="AF564" s="137"/>
      <c r="AG564" s="140"/>
      <c r="AI564" s="134">
        <f>SUM(T564+V564+W564+X564+Y564+Z564-AB564-AC564-AD564-AE564-AF564-AG564)</f>
        <v>0</v>
      </c>
      <c r="AK564" s="179">
        <f>AK537</f>
        <v>0</v>
      </c>
      <c r="AL564" s="142">
        <f>+BA537</f>
        <v>0</v>
      </c>
      <c r="AN564" s="95"/>
      <c r="AO564" s="144"/>
      <c r="AP564" s="144"/>
      <c r="AQ564" s="144"/>
      <c r="AR564" s="145"/>
      <c r="AS564" s="146"/>
      <c r="AT564" s="147"/>
      <c r="AU564" s="144"/>
      <c r="AV564" s="144"/>
      <c r="AW564" s="144"/>
      <c r="AX564" s="144"/>
      <c r="AY564" s="148"/>
      <c r="BA564" s="110">
        <f>SUM(AL564+AN564+AO564+AP564+AQ564+AR564-AT564-AU564-AV564-AW564-AX564-AY564)</f>
        <v>0</v>
      </c>
      <c r="BB564" s="149"/>
      <c r="BC564" s="126" t="str">
        <f t="shared" si="646"/>
        <v>CALENTADORES</v>
      </c>
      <c r="BD564" s="127">
        <f>+BS537</f>
        <v>0</v>
      </c>
      <c r="BF564" s="113"/>
      <c r="BG564" s="151"/>
      <c r="BH564" s="151"/>
      <c r="BI564" s="151"/>
      <c r="BJ564" s="152"/>
      <c r="BL564" s="153"/>
      <c r="BM564" s="151"/>
      <c r="BN564" s="151"/>
      <c r="BO564" s="151"/>
      <c r="BP564" s="151"/>
      <c r="BQ564" s="154"/>
      <c r="BS564" s="110">
        <f>SUM(BD564+BF564+BG564+BH564+BI564+BJ564-BL564-BM564-BN564-BO564-BP564-BQ564)</f>
        <v>0</v>
      </c>
      <c r="BT564" s="149"/>
      <c r="BU564" s="126" t="str">
        <f t="shared" si="647"/>
        <v>CALENTADORES</v>
      </c>
      <c r="BV564" s="127">
        <f>+CK537</f>
        <v>0</v>
      </c>
      <c r="BX564" s="119"/>
      <c r="BY564" s="156"/>
      <c r="BZ564" s="156"/>
      <c r="CA564" s="156"/>
      <c r="CB564" s="157"/>
      <c r="CD564" s="158"/>
      <c r="CE564" s="156"/>
      <c r="CF564" s="156"/>
      <c r="CG564" s="156"/>
      <c r="CH564" s="156"/>
      <c r="CI564" s="159"/>
      <c r="CK564" s="110">
        <f>SUM(BV564+BX564+BY564+BZ564+CA564+CB564-CD564-CE564-CF564-CG564-CH564-CI564)</f>
        <v>0</v>
      </c>
    </row>
    <row r="565" spans="1:89" x14ac:dyDescent="0.3">
      <c r="A565" s="126" t="str">
        <f>+A538</f>
        <v>VACAS CUCHILLO</v>
      </c>
      <c r="B565" s="127">
        <f>+Q538</f>
        <v>0</v>
      </c>
      <c r="D565" s="95"/>
      <c r="E565" s="129"/>
      <c r="F565" s="129"/>
      <c r="G565" s="129"/>
      <c r="H565" s="130"/>
      <c r="I565" s="131"/>
      <c r="J565" s="132"/>
      <c r="K565" s="129"/>
      <c r="L565" s="129"/>
      <c r="M565" s="129"/>
      <c r="N565" s="129"/>
      <c r="O565" s="133"/>
      <c r="Q565" s="134">
        <f>SUM(B565+D565+E565+F565+G565+H565-J565-K565-L565-M565-N565-O565)</f>
        <v>0</v>
      </c>
      <c r="S565" s="126" t="str">
        <f>+S538</f>
        <v>VACAS CUCHILLO</v>
      </c>
      <c r="T565" s="135">
        <f>+AI538</f>
        <v>0</v>
      </c>
      <c r="V565" s="95"/>
      <c r="W565" s="137"/>
      <c r="X565" s="137"/>
      <c r="Y565" s="137"/>
      <c r="Z565" s="138"/>
      <c r="AB565" s="139"/>
      <c r="AC565" s="137"/>
      <c r="AD565" s="137"/>
      <c r="AE565" s="137"/>
      <c r="AF565" s="137"/>
      <c r="AG565" s="140"/>
      <c r="AI565" s="134">
        <f>SUM(T565+V565+W565+X565+Y565+Z565-AB565-AC565-AD565-AE565-AF565-AG565)</f>
        <v>0</v>
      </c>
      <c r="AK565" s="179">
        <f>AK538</f>
        <v>0</v>
      </c>
      <c r="AL565" s="142">
        <f>+BA538</f>
        <v>0</v>
      </c>
      <c r="AN565" s="95"/>
      <c r="AO565" s="144"/>
      <c r="AP565" s="144"/>
      <c r="AQ565" s="144"/>
      <c r="AR565" s="145"/>
      <c r="AS565" s="146"/>
      <c r="AT565" s="147"/>
      <c r="AU565" s="144"/>
      <c r="AV565" s="144"/>
      <c r="AW565" s="144"/>
      <c r="AX565" s="144"/>
      <c r="AY565" s="148"/>
      <c r="BA565" s="110">
        <f>SUM(AL565+AN565+AO565+AP565+AQ565+AR565-AT565-AU565-AV565-AW565-AX565-AY565)</f>
        <v>0</v>
      </c>
      <c r="BB565" s="149"/>
      <c r="BC565" s="126" t="str">
        <f t="shared" si="646"/>
        <v>VACAS CUCHILLO</v>
      </c>
      <c r="BD565" s="127">
        <f>+BS538</f>
        <v>0</v>
      </c>
      <c r="BF565" s="113"/>
      <c r="BG565" s="151"/>
      <c r="BH565" s="151"/>
      <c r="BI565" s="151"/>
      <c r="BJ565" s="152"/>
      <c r="BL565" s="153"/>
      <c r="BM565" s="151"/>
      <c r="BN565" s="151"/>
      <c r="BO565" s="151"/>
      <c r="BP565" s="151"/>
      <c r="BQ565" s="154"/>
      <c r="BS565" s="110">
        <f>SUM(BD565+BF565+BG565+BH565+BI565+BJ565-BL565-BM565-BN565-BO565-BP565-BQ565)</f>
        <v>0</v>
      </c>
      <c r="BT565" s="149"/>
      <c r="BU565" s="126" t="str">
        <f t="shared" si="647"/>
        <v>VACAS CUCHILLO</v>
      </c>
      <c r="BV565" s="127">
        <f>+CK538</f>
        <v>0</v>
      </c>
      <c r="BX565" s="119"/>
      <c r="BY565" s="156"/>
      <c r="BZ565" s="156"/>
      <c r="CA565" s="156"/>
      <c r="CB565" s="157"/>
      <c r="CD565" s="158"/>
      <c r="CE565" s="156"/>
      <c r="CF565" s="156"/>
      <c r="CG565" s="156"/>
      <c r="CH565" s="156"/>
      <c r="CI565" s="159"/>
      <c r="CK565" s="110">
        <f>SUM(BV565+BX565+BY565+BZ565+CA565+CB565-CD565-CE565-CF565-CG565-CH565-CI565)</f>
        <v>0</v>
      </c>
    </row>
    <row r="566" spans="1:89" ht="15" thickBot="1" x14ac:dyDescent="0.35">
      <c r="A566" s="126" t="str">
        <f>+A539</f>
        <v>NOVILLAS CUCHILLOS</v>
      </c>
      <c r="B566" s="127">
        <f>+Q539</f>
        <v>0</v>
      </c>
      <c r="D566" s="95"/>
      <c r="E566" s="180"/>
      <c r="F566" s="180"/>
      <c r="G566" s="180"/>
      <c r="H566" s="181"/>
      <c r="I566" s="131"/>
      <c r="J566" s="182"/>
      <c r="K566" s="183"/>
      <c r="L566" s="183"/>
      <c r="M566" s="183"/>
      <c r="N566" s="183"/>
      <c r="O566" s="184"/>
      <c r="Q566" s="134">
        <f>SUM(B566+D566+E566+F566+G566+H566-J566-K566-L566-M566-N566-O566)</f>
        <v>0</v>
      </c>
      <c r="S566" s="126" t="str">
        <f>+S539</f>
        <v>NOVILLAS CUCHILLOS</v>
      </c>
      <c r="T566" s="135">
        <f>+AI539</f>
        <v>0</v>
      </c>
      <c r="V566" s="95"/>
      <c r="W566" s="185"/>
      <c r="X566" s="185"/>
      <c r="Y566" s="185"/>
      <c r="Z566" s="186"/>
      <c r="AB566" s="187"/>
      <c r="AC566" s="188"/>
      <c r="AD566" s="188"/>
      <c r="AE566" s="188"/>
      <c r="AF566" s="188"/>
      <c r="AG566" s="189"/>
      <c r="AI566" s="134">
        <f>SUM(T566+V566+W566+X566+Y566+Z566-AB566-AC566-AD566-AE566-AF566-AG566)</f>
        <v>0</v>
      </c>
      <c r="AK566" s="179">
        <f>AK539</f>
        <v>0</v>
      </c>
      <c r="AL566" s="142">
        <f>+BA539</f>
        <v>0</v>
      </c>
      <c r="AN566" s="95"/>
      <c r="AO566" s="190"/>
      <c r="AP566" s="190"/>
      <c r="AQ566" s="190"/>
      <c r="AR566" s="191"/>
      <c r="AS566" s="146"/>
      <c r="AT566" s="192"/>
      <c r="AU566" s="193"/>
      <c r="AV566" s="193"/>
      <c r="AW566" s="193"/>
      <c r="AX566" s="193"/>
      <c r="AY566" s="194"/>
      <c r="BA566" s="110">
        <f>SUM(AL566+AN566+AO566+AP566+AQ566+AR566-AT566-AU566-AV566-AW566-AX566-AY566)</f>
        <v>0</v>
      </c>
      <c r="BB566" s="149"/>
      <c r="BC566" s="126" t="str">
        <f t="shared" si="646"/>
        <v>NOVILLAS CUCHILLOS</v>
      </c>
      <c r="BD566" s="127">
        <f>+BS539</f>
        <v>0</v>
      </c>
      <c r="BF566" s="113"/>
      <c r="BG566" s="151"/>
      <c r="BH566" s="151"/>
      <c r="BI566" s="151"/>
      <c r="BJ566" s="152"/>
      <c r="BL566" s="153"/>
      <c r="BM566" s="151"/>
      <c r="BN566" s="151"/>
      <c r="BO566" s="151"/>
      <c r="BP566" s="151"/>
      <c r="BQ566" s="154"/>
      <c r="BS566" s="110">
        <f>SUM(BD566+BF566+BG566+BH566+BI566+BJ566-BL566-BM566-BN566-BO566-BP566-BQ566)</f>
        <v>0</v>
      </c>
      <c r="BT566" s="149"/>
      <c r="BU566" s="126" t="str">
        <f t="shared" si="647"/>
        <v>NOVILLAS CUCHILLOS</v>
      </c>
      <c r="BV566" s="127">
        <f>+CK539</f>
        <v>0</v>
      </c>
      <c r="BX566" s="119"/>
      <c r="BY566" s="156"/>
      <c r="BZ566" s="156"/>
      <c r="CA566" s="156"/>
      <c r="CB566" s="157"/>
      <c r="CD566" s="158"/>
      <c r="CE566" s="156"/>
      <c r="CF566" s="156"/>
      <c r="CG566" s="156"/>
      <c r="CH566" s="156"/>
      <c r="CI566" s="159"/>
      <c r="CK566" s="110">
        <f>SUM(BV566+BX566+BY566+BZ566+CA566+CB566-CD566-CE566-CF566-CG566-CH566-CI566)</f>
        <v>0</v>
      </c>
    </row>
    <row r="567" spans="1:89" ht="13.5" customHeight="1" x14ac:dyDescent="0.3">
      <c r="A567" s="195" t="s">
        <v>42</v>
      </c>
      <c r="B567" s="196">
        <f>SUM(B548:B566)</f>
        <v>561</v>
      </c>
      <c r="D567" s="197">
        <f>+D548+D549+D550+D551+D552+D553+D555+D556+D557+D558+D559+D560+D561+D563+D564+D565+D566</f>
        <v>0</v>
      </c>
      <c r="E567" s="197">
        <f>+E548+E549+E550+E551+E552+E553+E555+E556+E557+E558+E559+E560+E561+E563+E564+E565+E566</f>
        <v>0</v>
      </c>
      <c r="F567" s="197">
        <f>+F548+F549+F550+F551+F552+F553+F555+F556+F557+F558+F559+F560+F561+F563+F564+F565+F566</f>
        <v>0</v>
      </c>
      <c r="G567" s="197">
        <f>+G548+G549+G550+G551+G552+G553+G555+G556+G557+G558+G559+G560+G561+G563+G564+G565+G566</f>
        <v>0</v>
      </c>
      <c r="H567" s="197">
        <f>+H548+H549+H550+H551+H552+H553+H555+H556+H557+H558+H559+H560+H561+H563+H564+H565+H566</f>
        <v>0</v>
      </c>
      <c r="J567" s="198">
        <f t="shared" ref="J567:O567" si="674">+J548+J549+J550+J551+J552+J553+J555+J556+J557+J558+J559+J560+J561+J563+J564+J565+J566</f>
        <v>0</v>
      </c>
      <c r="K567" s="198">
        <f t="shared" si="674"/>
        <v>0</v>
      </c>
      <c r="L567" s="198">
        <f t="shared" si="674"/>
        <v>0</v>
      </c>
      <c r="M567" s="198">
        <f t="shared" si="674"/>
        <v>0</v>
      </c>
      <c r="N567" s="198">
        <f t="shared" si="674"/>
        <v>0</v>
      </c>
      <c r="O567" s="198">
        <f t="shared" si="674"/>
        <v>0</v>
      </c>
      <c r="Q567" s="134">
        <f>+SUM(B567:H567)-SUM(J567:O567)</f>
        <v>561</v>
      </c>
      <c r="S567" s="195" t="s">
        <v>42</v>
      </c>
      <c r="T567" s="196">
        <f>SUM(T548:T566)</f>
        <v>328</v>
      </c>
      <c r="V567" s="199">
        <f>+V548+V549+V550+V551+V552+V553+V555+V556+V557+V558+V559+V560+V561+V563+V564+V565+V566</f>
        <v>0</v>
      </c>
      <c r="W567" s="199">
        <f>+W548+W549+W550+W551+W552+W553+W555+W556+W557+W558+W559+W560+W561+W563+W564+W565+W566</f>
        <v>0</v>
      </c>
      <c r="X567" s="199">
        <f>+X548+X549+X550+X551+X552+X553+X555+X556+X557+X558+X559+X560+X561+X563+X564+X565+X566</f>
        <v>0</v>
      </c>
      <c r="Y567" s="199">
        <f>+Y548+Y549+Y550+Y551+Y552+Y553+Y555+Y556+Y557+Y558+Y559+Y560+Y561+Y563+Y564+Y565+Y566</f>
        <v>0</v>
      </c>
      <c r="Z567" s="199">
        <f>+Z548+Z549+Z550+Z551+Z552+Z553+Z555+Z556+Z557+Z558+Z559+Z560+Z561+Z563+Z564+Z565+Z566</f>
        <v>0</v>
      </c>
      <c r="AB567" s="200">
        <f t="shared" ref="AB567:AG567" si="675">+AB548+AB549+AB550+AB551+AB552+AB553+AB555+AB556+AB557+AB558+AB559+AB560+AB561+AB563+AB564+AB565+AB566</f>
        <v>0</v>
      </c>
      <c r="AC567" s="200">
        <f t="shared" si="675"/>
        <v>0</v>
      </c>
      <c r="AD567" s="200">
        <f t="shared" si="675"/>
        <v>0</v>
      </c>
      <c r="AE567" s="200">
        <f t="shared" si="675"/>
        <v>0</v>
      </c>
      <c r="AF567" s="200">
        <f t="shared" si="675"/>
        <v>0</v>
      </c>
      <c r="AG567" s="200">
        <f t="shared" si="675"/>
        <v>0</v>
      </c>
      <c r="AI567" s="134">
        <f>+SUM(T567:Z567)-SUM(AB567:AG567)</f>
        <v>328</v>
      </c>
      <c r="AK567" s="62" t="s">
        <v>42</v>
      </c>
      <c r="AL567" s="201">
        <f>SUM(AL548:AL566)</f>
        <v>28</v>
      </c>
      <c r="AN567" s="201">
        <f>+AN548+AN549+AN550+AN551+AN552+AN553+AN555+AN556+AN557+AN558+AN559+AN560+AN561+AN563+AN564+AN565+AN566</f>
        <v>0</v>
      </c>
      <c r="AO567" s="201">
        <f>+AO548+AO549+AO550+AO551+AO552+AO553+AO555+AO556+AO557+AO558+AO559+AO560+AO561+AO563+AO564+AO565+AO566</f>
        <v>0</v>
      </c>
      <c r="AP567" s="201">
        <f>+AP548+AP549+AP550+AP551+AP552+AP553+AP555+AP556+AP557+AP558+AP559+AP560+AP561+AP563+AP564+AP565+AP566</f>
        <v>0</v>
      </c>
      <c r="AQ567" s="201">
        <f>+AQ548+AQ549+AQ550+AQ551+AQ552+AQ553+AQ555+AQ556+AQ557+AQ558+AQ559+AQ560+AQ561+AQ563+AQ564+AQ565+AQ566</f>
        <v>0</v>
      </c>
      <c r="AR567" s="201">
        <f>+AR548+AR549+AR550+AR551+AR552+AR553+AR555+AR556+AR557+AR558+AR559+AR560+AR561+AR563+AR564+AR565+AR566</f>
        <v>0</v>
      </c>
      <c r="AT567" s="201">
        <f t="shared" ref="AT567:AY567" si="676">+AT548+AT549+AT550+AT551+AT552+AT553+AT555+AT556+AT557+AT558+AT559+AT560+AT561+AT563+AT564+AT565+AT566</f>
        <v>0</v>
      </c>
      <c r="AU567" s="201">
        <f t="shared" si="676"/>
        <v>0</v>
      </c>
      <c r="AV567" s="201">
        <f t="shared" si="676"/>
        <v>0</v>
      </c>
      <c r="AW567" s="201">
        <f t="shared" si="676"/>
        <v>0</v>
      </c>
      <c r="AX567" s="201">
        <f t="shared" si="676"/>
        <v>0</v>
      </c>
      <c r="AY567" s="201">
        <f t="shared" si="676"/>
        <v>0</v>
      </c>
      <c r="BA567" s="110">
        <f>+SUM(AL567:AR567)-SUM(AT567:AY567)</f>
        <v>28</v>
      </c>
      <c r="BB567" s="149"/>
      <c r="BC567" s="62" t="s">
        <v>42</v>
      </c>
      <c r="BD567" s="201">
        <f>SUM(BD548:BD566)</f>
        <v>275</v>
      </c>
      <c r="BF567" s="201">
        <f>+BF548+BF549+BF550+BF551+BF552+BF553+BF555+BF556+BF557+BF558+BF559+BF560+BF561+BF563+BF564+BF565+BF566</f>
        <v>0</v>
      </c>
      <c r="BG567" s="201">
        <f>+BG548+BG549+BG550+BG551+BG552+BG553+BG555+BG556+BG557+BG558+BG559+BG560+BG561+BG563+BG564+BG565+BG566</f>
        <v>0</v>
      </c>
      <c r="BH567" s="201">
        <f>+BH548+BH549+BH550+BH551+BH552+BH553+BH555+BH556+BH557+BH558+BH559+BH560+BH561+BH563+BH564+BH565+BH566</f>
        <v>0</v>
      </c>
      <c r="BI567" s="201">
        <f>+BI548+BI549+BI550+BI551+BI552+BI553+BI555+BI556+BI557+BI558+BI559+BI560+BI561+BI563+BI564+BI565+BI566</f>
        <v>0</v>
      </c>
      <c r="BJ567" s="201">
        <f>+BJ548+BJ549+BJ550+BJ551+BJ552+BJ553+BJ555+BJ556+BJ557+BJ558+BJ559+BJ560+BJ561+BJ563+BJ564+BJ565+BJ566</f>
        <v>0</v>
      </c>
      <c r="BL567" s="201">
        <f t="shared" ref="BL567:BQ567" si="677">+BL548+BL549+BL550+BL551+BL552+BL553+BL555+BL556+BL557+BL558+BL559+BL560+BL561+BL563+BL564+BL565+BL566</f>
        <v>0</v>
      </c>
      <c r="BM567" s="201">
        <f t="shared" si="677"/>
        <v>0</v>
      </c>
      <c r="BN567" s="201">
        <f t="shared" si="677"/>
        <v>0</v>
      </c>
      <c r="BO567" s="201">
        <f t="shared" si="677"/>
        <v>0</v>
      </c>
      <c r="BP567" s="201">
        <f t="shared" si="677"/>
        <v>0</v>
      </c>
      <c r="BQ567" s="201">
        <f t="shared" si="677"/>
        <v>0</v>
      </c>
      <c r="BS567" s="110">
        <f>+SUM(BD567:BJ567)-SUM(BL567:BQ567)</f>
        <v>275</v>
      </c>
      <c r="BT567" s="149"/>
      <c r="BU567" s="62" t="s">
        <v>42</v>
      </c>
      <c r="BV567" s="201">
        <f>SUM(BV548:BV566)</f>
        <v>178</v>
      </c>
      <c r="BX567" s="201">
        <f>+BX548+BX549+BX550+BX551+BX552+BX553+BX555+BX556+BX557+BX558+BX559+BX560+BX561+BX563+BX564+BX565+BX566</f>
        <v>0</v>
      </c>
      <c r="BY567" s="201">
        <f>+BY548+BY549+BY550+BY551+BY552+BY553+BY555+BY556+BY557+BY558+BY559+BY560+BY561+BY563+BY564+BY565+BY566</f>
        <v>0</v>
      </c>
      <c r="BZ567" s="201">
        <f>+BZ548+BZ549+BZ550+BZ551+BZ552+BZ553+BZ555+BZ556+BZ557+BZ558+BZ559+BZ560+BZ561+BZ563+BZ564+BZ565+BZ566</f>
        <v>0</v>
      </c>
      <c r="CA567" s="201">
        <f>+CA548+CA549+CA550+CA551+CA552+CA553+CA555+CA556+CA557+CA558+CA559+CA560+CA561+CA563+CA564+CA565+CA566</f>
        <v>0</v>
      </c>
      <c r="CB567" s="201">
        <f>+CB548+CB549+CB550+CB551+CB552+CB553+CB555+CB556+CB557+CB558+CB559+CB560+CB561+CB563+CB564+CB565+CB566</f>
        <v>0</v>
      </c>
      <c r="CD567" s="201">
        <f t="shared" ref="CD567:CI567" si="678">+CD548+CD549+CD550+CD551+CD552+CD553+CD555+CD556+CD557+CD558+CD559+CD560+CD561+CD563+CD564+CD565+CD566</f>
        <v>0</v>
      </c>
      <c r="CE567" s="201">
        <f t="shared" si="678"/>
        <v>0</v>
      </c>
      <c r="CF567" s="201">
        <f t="shared" si="678"/>
        <v>0</v>
      </c>
      <c r="CG567" s="201">
        <f t="shared" si="678"/>
        <v>0</v>
      </c>
      <c r="CH567" s="201">
        <f t="shared" si="678"/>
        <v>0</v>
      </c>
      <c r="CI567" s="201">
        <f t="shared" si="678"/>
        <v>0</v>
      </c>
      <c r="CK567" s="110">
        <f>+SUM(BV567:CB567)-SUM(CD567:CI567)</f>
        <v>178</v>
      </c>
    </row>
    <row r="568" spans="1:89" s="13" customFormat="1" x14ac:dyDescent="0.3">
      <c r="A568" s="12"/>
      <c r="Q568" s="14"/>
      <c r="S568" s="12"/>
      <c r="AI568" s="14" t="e">
        <f>#REF!-AI567</f>
        <v>#REF!</v>
      </c>
      <c r="AK568" s="15"/>
      <c r="AL568" s="16"/>
      <c r="AM568" s="16"/>
      <c r="AN568" s="16"/>
      <c r="AO568" s="16"/>
      <c r="AP568" s="16"/>
      <c r="AQ568" s="16"/>
      <c r="AR568" s="16"/>
      <c r="AS568" s="16"/>
      <c r="AT568" s="16"/>
      <c r="AU568" s="16"/>
      <c r="AV568" s="16"/>
      <c r="AW568" s="16"/>
      <c r="AX568" s="16"/>
      <c r="AY568" s="16"/>
      <c r="AZ568" s="16"/>
      <c r="BA568" s="17">
        <f>BB567-BA567</f>
        <v>-28</v>
      </c>
      <c r="BB568" s="14"/>
      <c r="BC568" s="15"/>
      <c r="BD568" s="16"/>
      <c r="BE568" s="16"/>
      <c r="BF568" s="16"/>
      <c r="BG568" s="16"/>
      <c r="BH568" s="16"/>
      <c r="BI568" s="16"/>
      <c r="BJ568" s="16"/>
      <c r="BK568" s="16"/>
      <c r="BL568" s="16"/>
      <c r="BM568" s="16"/>
      <c r="BN568" s="16"/>
      <c r="BO568" s="16"/>
      <c r="BP568" s="16"/>
      <c r="BQ568" s="16"/>
      <c r="BR568" s="16"/>
      <c r="BS568" s="17">
        <f>BT567-BS567</f>
        <v>-275</v>
      </c>
      <c r="BT568" s="14"/>
      <c r="BU568" s="15"/>
      <c r="BV568" s="16"/>
      <c r="BW568" s="16"/>
      <c r="BX568" s="16"/>
      <c r="BY568" s="16"/>
      <c r="BZ568" s="16"/>
      <c r="CA568" s="16"/>
      <c r="CB568" s="16"/>
      <c r="CC568" s="16"/>
      <c r="CD568" s="16"/>
      <c r="CE568" s="16"/>
      <c r="CF568" s="16"/>
      <c r="CG568" s="16"/>
      <c r="CH568" s="16"/>
      <c r="CI568" s="16"/>
      <c r="CJ568" s="16"/>
      <c r="CK568" s="17">
        <f>CL567-CK567</f>
        <v>-178</v>
      </c>
    </row>
    <row r="569" spans="1:89" s="203" customFormat="1" ht="15.6" x14ac:dyDescent="0.3">
      <c r="A569" s="202" t="str">
        <f>+A542</f>
        <v>finca 1</v>
      </c>
      <c r="S569" s="202" t="str">
        <f>+S542</f>
        <v>finca 2</v>
      </c>
      <c r="AK569" s="204" t="str">
        <f>+AK542</f>
        <v>bestias</v>
      </c>
      <c r="AL569" s="26"/>
      <c r="AM569" s="26"/>
      <c r="AN569" s="26"/>
      <c r="AO569" s="26"/>
      <c r="AP569" s="26"/>
      <c r="AQ569" s="26"/>
      <c r="AR569" s="26"/>
      <c r="AS569" s="26"/>
      <c r="AT569" s="26"/>
      <c r="AU569" s="26"/>
      <c r="AV569" s="26"/>
      <c r="AW569" s="26"/>
      <c r="AX569" s="26"/>
      <c r="AY569" s="26"/>
      <c r="AZ569" s="26"/>
      <c r="BA569" s="26"/>
      <c r="BC569" s="204" t="str">
        <f>+BC542</f>
        <v>finca 3</v>
      </c>
      <c r="BD569" s="26"/>
      <c r="BE569" s="26"/>
      <c r="BF569" s="26"/>
      <c r="BG569" s="26"/>
      <c r="BH569" s="26"/>
      <c r="BI569" s="26"/>
      <c r="BJ569" s="26"/>
      <c r="BK569" s="26"/>
      <c r="BL569" s="26"/>
      <c r="BM569" s="26"/>
      <c r="BN569" s="26"/>
      <c r="BO569" s="26"/>
      <c r="BP569" s="26"/>
      <c r="BQ569" s="26"/>
      <c r="BR569" s="26"/>
      <c r="BS569" s="26"/>
      <c r="BU569" s="204" t="str">
        <f>+BU542</f>
        <v>finca 4</v>
      </c>
      <c r="BV569" s="26"/>
      <c r="BW569" s="26"/>
      <c r="BX569" s="26"/>
      <c r="BY569" s="26"/>
      <c r="BZ569" s="26"/>
      <c r="CA569" s="26"/>
      <c r="CB569" s="26"/>
      <c r="CC569" s="26"/>
      <c r="CD569" s="26"/>
      <c r="CE569" s="26"/>
      <c r="CF569" s="26"/>
      <c r="CG569" s="26"/>
      <c r="CH569" s="26"/>
      <c r="CI569" s="26"/>
      <c r="CJ569" s="26"/>
      <c r="CK569" s="26"/>
    </row>
    <row r="570" spans="1:89" s="206" customFormat="1" ht="18" thickBot="1" x14ac:dyDescent="0.35">
      <c r="A570" s="18">
        <f>+A543+1</f>
        <v>43487</v>
      </c>
      <c r="B570" s="205"/>
      <c r="C570" s="205"/>
      <c r="D570" s="205"/>
      <c r="S570" s="207">
        <f>+S544+1</f>
        <v>43487</v>
      </c>
      <c r="T570" s="205"/>
      <c r="U570" s="205"/>
      <c r="V570" s="205"/>
      <c r="AK570" s="208">
        <f>+AK544+1</f>
        <v>43487</v>
      </c>
      <c r="AL570" s="209"/>
      <c r="AM570" s="209"/>
      <c r="AN570" s="209"/>
      <c r="AO570" s="210"/>
      <c r="AP570" s="210"/>
      <c r="AQ570" s="210"/>
      <c r="AR570" s="210"/>
      <c r="AS570" s="210"/>
      <c r="AT570" s="210"/>
      <c r="AU570" s="210"/>
      <c r="AV570" s="210"/>
      <c r="AW570" s="210"/>
      <c r="AX570" s="210"/>
      <c r="AY570" s="210"/>
      <c r="AZ570" s="210"/>
      <c r="BA570" s="210"/>
      <c r="BC570" s="208">
        <f>+BC544+1</f>
        <v>43487</v>
      </c>
      <c r="BD570" s="209"/>
      <c r="BE570" s="209"/>
      <c r="BF570" s="209"/>
      <c r="BG570" s="210"/>
      <c r="BH570" s="210"/>
      <c r="BI570" s="210"/>
      <c r="BJ570" s="210"/>
      <c r="BK570" s="210"/>
      <c r="BL570" s="210"/>
      <c r="BM570" s="210"/>
      <c r="BN570" s="210"/>
      <c r="BO570" s="210"/>
      <c r="BP570" s="210"/>
      <c r="BQ570" s="210"/>
      <c r="BR570" s="210"/>
      <c r="BS570" s="210"/>
      <c r="BU570" s="208">
        <f>+BU544+1</f>
        <v>43487</v>
      </c>
      <c r="BV570" s="209"/>
      <c r="BW570" s="209"/>
      <c r="BX570" s="209"/>
      <c r="BY570" s="210"/>
      <c r="BZ570" s="210"/>
      <c r="CA570" s="210"/>
      <c r="CB570" s="210"/>
      <c r="CC570" s="210"/>
      <c r="CD570" s="210"/>
      <c r="CE570" s="210"/>
      <c r="CF570" s="210"/>
      <c r="CG570" s="210"/>
      <c r="CH570" s="210"/>
      <c r="CI570" s="210"/>
      <c r="CJ570" s="210"/>
      <c r="CK570" s="210"/>
    </row>
    <row r="571" spans="1:89" ht="18" thickBot="1" x14ac:dyDescent="0.35">
      <c r="A571" s="27">
        <f>+A570</f>
        <v>43487</v>
      </c>
      <c r="D571" s="28" t="s">
        <v>5</v>
      </c>
      <c r="E571" s="29"/>
      <c r="F571" s="29"/>
      <c r="G571" s="29"/>
      <c r="H571" s="30"/>
      <c r="I571" s="21"/>
      <c r="J571" s="31" t="s">
        <v>6</v>
      </c>
      <c r="K571" s="32"/>
      <c r="L571" s="32"/>
      <c r="M571" s="32"/>
      <c r="N571" s="32"/>
      <c r="O571" s="33"/>
      <c r="S571" s="27">
        <f>+S570</f>
        <v>43487</v>
      </c>
      <c r="V571" s="34" t="s">
        <v>5</v>
      </c>
      <c r="W571" s="35"/>
      <c r="X571" s="35"/>
      <c r="Y571" s="35"/>
      <c r="Z571" s="36"/>
      <c r="AA571" s="23"/>
      <c r="AB571" s="37" t="s">
        <v>6</v>
      </c>
      <c r="AC571" s="38"/>
      <c r="AD571" s="38"/>
      <c r="AE571" s="38"/>
      <c r="AF571" s="38"/>
      <c r="AG571" s="39"/>
      <c r="AK571" s="40">
        <f>+AK570</f>
        <v>43487</v>
      </c>
      <c r="AN571" s="41" t="s">
        <v>5</v>
      </c>
      <c r="AO571" s="42"/>
      <c r="AP571" s="42"/>
      <c r="AQ571" s="42"/>
      <c r="AR571" s="43"/>
      <c r="AT571" s="44" t="s">
        <v>6</v>
      </c>
      <c r="AU571" s="45"/>
      <c r="AV571" s="45"/>
      <c r="AW571" s="45"/>
      <c r="AX571" s="45"/>
      <c r="AY571" s="46"/>
      <c r="BC571" s="40">
        <f>+BC570</f>
        <v>43487</v>
      </c>
      <c r="BF571" s="41" t="s">
        <v>5</v>
      </c>
      <c r="BG571" s="42"/>
      <c r="BH571" s="42"/>
      <c r="BI571" s="42"/>
      <c r="BJ571" s="43"/>
      <c r="BL571" s="44" t="s">
        <v>6</v>
      </c>
      <c r="BM571" s="45"/>
      <c r="BN571" s="45"/>
      <c r="BO571" s="45"/>
      <c r="BP571" s="45"/>
      <c r="BQ571" s="46"/>
      <c r="BU571" s="40">
        <f>+BU570</f>
        <v>43487</v>
      </c>
      <c r="BX571" s="41" t="s">
        <v>5</v>
      </c>
      <c r="BY571" s="42"/>
      <c r="BZ571" s="42"/>
      <c r="CA571" s="42"/>
      <c r="CB571" s="43"/>
      <c r="CD571" s="44" t="s">
        <v>6</v>
      </c>
      <c r="CE571" s="45"/>
      <c r="CF571" s="45"/>
      <c r="CG571" s="45"/>
      <c r="CH571" s="45"/>
      <c r="CI571" s="46"/>
    </row>
    <row r="572" spans="1:89" ht="12.75" customHeight="1" x14ac:dyDescent="0.3">
      <c r="A572" s="47" t="s">
        <v>7</v>
      </c>
      <c r="B572" s="48" t="s">
        <v>8</v>
      </c>
      <c r="D572" s="49" t="s">
        <v>9</v>
      </c>
      <c r="E572" s="50" t="s">
        <v>10</v>
      </c>
      <c r="F572" s="50" t="s">
        <v>11</v>
      </c>
      <c r="G572" s="50" t="s">
        <v>12</v>
      </c>
      <c r="H572" s="51" t="s">
        <v>13</v>
      </c>
      <c r="I572" s="21"/>
      <c r="J572" s="52" t="s">
        <v>14</v>
      </c>
      <c r="K572" s="53" t="s">
        <v>15</v>
      </c>
      <c r="L572" s="53" t="s">
        <v>16</v>
      </c>
      <c r="M572" s="53" t="s">
        <v>10</v>
      </c>
      <c r="N572" s="53" t="s">
        <v>12</v>
      </c>
      <c r="O572" s="54" t="s">
        <v>13</v>
      </c>
      <c r="Q572" s="55" t="s">
        <v>17</v>
      </c>
      <c r="S572" s="47" t="s">
        <v>7</v>
      </c>
      <c r="T572" s="48" t="s">
        <v>8</v>
      </c>
      <c r="V572" s="56" t="s">
        <v>9</v>
      </c>
      <c r="W572" s="57" t="s">
        <v>10</v>
      </c>
      <c r="X572" s="57" t="s">
        <v>11</v>
      </c>
      <c r="Y572" s="57" t="s">
        <v>12</v>
      </c>
      <c r="Z572" s="58" t="s">
        <v>13</v>
      </c>
      <c r="AA572" s="23"/>
      <c r="AB572" s="59" t="s">
        <v>14</v>
      </c>
      <c r="AC572" s="60" t="s">
        <v>15</v>
      </c>
      <c r="AD572" s="60" t="s">
        <v>16</v>
      </c>
      <c r="AE572" s="60" t="s">
        <v>10</v>
      </c>
      <c r="AF572" s="60" t="s">
        <v>12</v>
      </c>
      <c r="AG572" s="61" t="s">
        <v>13</v>
      </c>
      <c r="AI572" s="55" t="s">
        <v>17</v>
      </c>
      <c r="AK572" s="62" t="s">
        <v>7</v>
      </c>
      <c r="AL572" s="63" t="s">
        <v>8</v>
      </c>
      <c r="AN572" s="64" t="s">
        <v>9</v>
      </c>
      <c r="AO572" s="65" t="s">
        <v>10</v>
      </c>
      <c r="AP572" s="65" t="s">
        <v>11</v>
      </c>
      <c r="AQ572" s="65" t="s">
        <v>12</v>
      </c>
      <c r="AR572" s="66" t="s">
        <v>13</v>
      </c>
      <c r="AT572" s="67" t="s">
        <v>14</v>
      </c>
      <c r="AU572" s="68" t="s">
        <v>15</v>
      </c>
      <c r="AV572" s="68" t="s">
        <v>16</v>
      </c>
      <c r="AW572" s="68" t="s">
        <v>10</v>
      </c>
      <c r="AX572" s="68" t="s">
        <v>12</v>
      </c>
      <c r="AY572" s="69" t="s">
        <v>13</v>
      </c>
      <c r="BA572" s="70" t="s">
        <v>17</v>
      </c>
      <c r="BB572" s="71"/>
      <c r="BC572" s="47" t="s">
        <v>7</v>
      </c>
      <c r="BD572" s="48" t="s">
        <v>8</v>
      </c>
      <c r="BF572" s="64" t="s">
        <v>9</v>
      </c>
      <c r="BG572" s="65" t="s">
        <v>10</v>
      </c>
      <c r="BH572" s="65" t="s">
        <v>11</v>
      </c>
      <c r="BI572" s="65" t="s">
        <v>12</v>
      </c>
      <c r="BJ572" s="66" t="s">
        <v>13</v>
      </c>
      <c r="BL572" s="67" t="s">
        <v>14</v>
      </c>
      <c r="BM572" s="68" t="s">
        <v>15</v>
      </c>
      <c r="BN572" s="68" t="s">
        <v>16</v>
      </c>
      <c r="BO572" s="68" t="s">
        <v>10</v>
      </c>
      <c r="BP572" s="68" t="s">
        <v>12</v>
      </c>
      <c r="BQ572" s="69" t="s">
        <v>13</v>
      </c>
      <c r="BS572" s="70" t="s">
        <v>17</v>
      </c>
      <c r="BT572" s="71"/>
      <c r="BU572" s="47" t="s">
        <v>7</v>
      </c>
      <c r="BV572" s="48" t="s">
        <v>8</v>
      </c>
      <c r="BX572" s="64" t="s">
        <v>9</v>
      </c>
      <c r="BY572" s="65" t="s">
        <v>10</v>
      </c>
      <c r="BZ572" s="65" t="s">
        <v>11</v>
      </c>
      <c r="CA572" s="65" t="s">
        <v>12</v>
      </c>
      <c r="CB572" s="66" t="s">
        <v>13</v>
      </c>
      <c r="CD572" s="67" t="s">
        <v>14</v>
      </c>
      <c r="CE572" s="68" t="s">
        <v>15</v>
      </c>
      <c r="CF572" s="68" t="s">
        <v>16</v>
      </c>
      <c r="CG572" s="68" t="s">
        <v>10</v>
      </c>
      <c r="CH572" s="68" t="s">
        <v>12</v>
      </c>
      <c r="CI572" s="69" t="s">
        <v>13</v>
      </c>
      <c r="CK572" s="70" t="s">
        <v>17</v>
      </c>
    </row>
    <row r="573" spans="1:89" x14ac:dyDescent="0.3">
      <c r="A573" s="72"/>
      <c r="B573" s="73"/>
      <c r="D573" s="74"/>
      <c r="E573" s="75"/>
      <c r="F573" s="75"/>
      <c r="G573" s="75"/>
      <c r="H573" s="76"/>
      <c r="I573" s="21"/>
      <c r="J573" s="77"/>
      <c r="K573" s="78"/>
      <c r="L573" s="78"/>
      <c r="M573" s="78"/>
      <c r="N573" s="78"/>
      <c r="O573" s="79"/>
      <c r="Q573" s="55"/>
      <c r="S573" s="72"/>
      <c r="T573" s="73"/>
      <c r="V573" s="80"/>
      <c r="W573" s="81"/>
      <c r="X573" s="81"/>
      <c r="Y573" s="81"/>
      <c r="Z573" s="82"/>
      <c r="AA573" s="23"/>
      <c r="AB573" s="83"/>
      <c r="AC573" s="84"/>
      <c r="AD573" s="84"/>
      <c r="AE573" s="84"/>
      <c r="AF573" s="84"/>
      <c r="AG573" s="85"/>
      <c r="AI573" s="55"/>
      <c r="AK573" s="86"/>
      <c r="AL573" s="87"/>
      <c r="AN573" s="88"/>
      <c r="AO573" s="89"/>
      <c r="AP573" s="89"/>
      <c r="AQ573" s="89"/>
      <c r="AR573" s="90"/>
      <c r="AT573" s="91"/>
      <c r="AU573" s="89"/>
      <c r="AV573" s="89"/>
      <c r="AW573" s="89"/>
      <c r="AX573" s="89"/>
      <c r="AY573" s="92"/>
      <c r="BA573" s="70"/>
      <c r="BB573" s="71"/>
      <c r="BC573" s="72"/>
      <c r="BD573" s="73"/>
      <c r="BF573" s="88"/>
      <c r="BG573" s="89"/>
      <c r="BH573" s="89"/>
      <c r="BI573" s="89"/>
      <c r="BJ573" s="90"/>
      <c r="BL573" s="91"/>
      <c r="BM573" s="89"/>
      <c r="BN573" s="89"/>
      <c r="BO573" s="89"/>
      <c r="BP573" s="89"/>
      <c r="BQ573" s="92"/>
      <c r="BS573" s="70"/>
      <c r="BT573" s="71"/>
      <c r="BU573" s="72"/>
      <c r="BV573" s="73"/>
      <c r="BX573" s="88"/>
      <c r="BY573" s="89"/>
      <c r="BZ573" s="89"/>
      <c r="CA573" s="89"/>
      <c r="CB573" s="90"/>
      <c r="CD573" s="91"/>
      <c r="CE573" s="89"/>
      <c r="CF573" s="89"/>
      <c r="CG573" s="89"/>
      <c r="CH573" s="89"/>
      <c r="CI573" s="92"/>
      <c r="CK573" s="70"/>
    </row>
    <row r="574" spans="1:89" s="125" customFormat="1" x14ac:dyDescent="0.3">
      <c r="A574" s="93" t="s">
        <v>19</v>
      </c>
      <c r="B574" s="94"/>
      <c r="C574"/>
      <c r="D574" s="95"/>
      <c r="E574" s="96"/>
      <c r="F574" s="96"/>
      <c r="G574" s="96"/>
      <c r="H574" s="97"/>
      <c r="I574"/>
      <c r="J574" s="98"/>
      <c r="K574" s="99"/>
      <c r="L574" s="99"/>
      <c r="M574" s="99"/>
      <c r="N574" s="99"/>
      <c r="O574" s="100"/>
      <c r="P574"/>
      <c r="Q574" s="101"/>
      <c r="R574"/>
      <c r="S574" s="93" t="s">
        <v>19</v>
      </c>
      <c r="T574" s="94"/>
      <c r="U574"/>
      <c r="V574" s="95"/>
      <c r="W574" s="96"/>
      <c r="X574" s="96"/>
      <c r="Y574" s="96"/>
      <c r="Z574" s="97"/>
      <c r="AA574"/>
      <c r="AB574" s="98"/>
      <c r="AC574" s="99"/>
      <c r="AD574" s="99"/>
      <c r="AE574" s="99"/>
      <c r="AF574" s="99"/>
      <c r="AG574" s="100"/>
      <c r="AH574"/>
      <c r="AI574" s="101"/>
      <c r="AJ574"/>
      <c r="AK574" s="102" t="s">
        <v>20</v>
      </c>
      <c r="AL574" s="103"/>
      <c r="AM574" s="26"/>
      <c r="AN574" s="104"/>
      <c r="AO574" s="105"/>
      <c r="AP574" s="105"/>
      <c r="AQ574" s="105"/>
      <c r="AR574" s="106"/>
      <c r="AS574" s="107"/>
      <c r="AT574" s="108"/>
      <c r="AU574" s="105"/>
      <c r="AV574" s="105"/>
      <c r="AW574" s="105"/>
      <c r="AX574" s="105"/>
      <c r="AY574" s="109"/>
      <c r="AZ574" s="26"/>
      <c r="BA574" s="110"/>
      <c r="BB574" s="111"/>
      <c r="BC574" s="93" t="str">
        <f t="shared" ref="BC574:BC593" si="679">BC547</f>
        <v>GAN.CRIANZA</v>
      </c>
      <c r="BD574" s="94"/>
      <c r="BE574" s="112"/>
      <c r="BF574" s="113"/>
      <c r="BG574" s="114"/>
      <c r="BH574" s="114"/>
      <c r="BI574" s="114"/>
      <c r="BJ574" s="115"/>
      <c r="BK574" s="112"/>
      <c r="BL574" s="116"/>
      <c r="BM574" s="114"/>
      <c r="BN574" s="114"/>
      <c r="BO574" s="114"/>
      <c r="BP574" s="114"/>
      <c r="BQ574" s="117"/>
      <c r="BR574" s="26"/>
      <c r="BS574" s="118"/>
      <c r="BT574" s="111"/>
      <c r="BU574" s="93" t="str">
        <f t="shared" ref="BU574:BU593" si="680">BU547</f>
        <v>GAN.CRIANZA</v>
      </c>
      <c r="BV574" s="94"/>
      <c r="BW574" s="112"/>
      <c r="BX574" s="119"/>
      <c r="BY574" s="120"/>
      <c r="BZ574" s="120"/>
      <c r="CA574" s="120"/>
      <c r="CB574" s="121"/>
      <c r="CC574" s="112"/>
      <c r="CD574" s="122"/>
      <c r="CE574" s="120"/>
      <c r="CF574" s="120"/>
      <c r="CG574" s="120"/>
      <c r="CH574" s="120"/>
      <c r="CI574" s="123"/>
      <c r="CJ574" s="26"/>
      <c r="CK574" s="124"/>
    </row>
    <row r="575" spans="1:89" x14ac:dyDescent="0.3">
      <c r="A575" s="126" t="str">
        <f t="shared" ref="A575:A580" si="681">+A548</f>
        <v xml:space="preserve">BECERRAS </v>
      </c>
      <c r="B575" s="127">
        <f t="shared" ref="B575:B580" si="682">+Q548</f>
        <v>0</v>
      </c>
      <c r="D575" s="128"/>
      <c r="E575" s="129"/>
      <c r="F575" s="129"/>
      <c r="G575" s="129"/>
      <c r="H575" s="130"/>
      <c r="I575" s="131"/>
      <c r="J575" s="132"/>
      <c r="K575" s="129"/>
      <c r="L575" s="129"/>
      <c r="M575" s="129"/>
      <c r="N575" s="129"/>
      <c r="O575" s="133"/>
      <c r="Q575" s="134">
        <f t="shared" ref="Q575:Q580" si="683">SUM(B575+D575+E575+F575+G575+H575-J575-K575-L575-M575-N575-O575)</f>
        <v>0</v>
      </c>
      <c r="S575" s="126" t="str">
        <f t="shared" ref="S575:S580" si="684">+S548</f>
        <v xml:space="preserve">BECERRAS </v>
      </c>
      <c r="T575" s="135">
        <f t="shared" ref="T575:T580" si="685">+AI548</f>
        <v>70</v>
      </c>
      <c r="V575" s="136">
        <v>1</v>
      </c>
      <c r="W575" s="137"/>
      <c r="X575" s="137"/>
      <c r="Y575" s="137"/>
      <c r="Z575" s="138"/>
      <c r="AB575" s="139"/>
      <c r="AC575" s="137"/>
      <c r="AD575" s="137"/>
      <c r="AE575" s="137"/>
      <c r="AF575" s="137"/>
      <c r="AG575" s="140"/>
      <c r="AI575" s="134">
        <f t="shared" ref="AI575:AI580" si="686">SUM(T575+V575+W575+X575+Y575+Z575-AB575-AC575-AD575-AE575-AF575-AG575)</f>
        <v>71</v>
      </c>
      <c r="AK575" s="141" t="str">
        <f t="shared" ref="AK575:AK580" si="687">AK548</f>
        <v>POTRO HEMBRA</v>
      </c>
      <c r="AL575" s="142">
        <f t="shared" ref="AL575:AL580" si="688">+BA548</f>
        <v>4</v>
      </c>
      <c r="AN575" s="143"/>
      <c r="AO575" s="144"/>
      <c r="AP575" s="144"/>
      <c r="AQ575" s="144"/>
      <c r="AR575" s="145"/>
      <c r="AS575" s="146"/>
      <c r="AT575" s="147"/>
      <c r="AU575" s="144"/>
      <c r="AV575" s="144"/>
      <c r="AW575" s="144"/>
      <c r="AX575" s="144"/>
      <c r="AY575" s="148"/>
      <c r="BA575" s="110">
        <f t="shared" ref="BA575:BA580" si="689">SUM(AL575+AN575+AO575+AP575+AQ575+AR575-AT575-AU575-AV575-AW575-AX575-AY575)</f>
        <v>4</v>
      </c>
      <c r="BB575" s="149"/>
      <c r="BC575" s="126" t="str">
        <f t="shared" si="679"/>
        <v xml:space="preserve">BECERRAS </v>
      </c>
      <c r="BD575" s="127">
        <f t="shared" ref="BD575:BD580" si="690">+BS548</f>
        <v>0</v>
      </c>
      <c r="BF575" s="150"/>
      <c r="BG575" s="151"/>
      <c r="BH575" s="151"/>
      <c r="BI575" s="151"/>
      <c r="BJ575" s="152"/>
      <c r="BL575" s="153"/>
      <c r="BM575" s="151"/>
      <c r="BN575" s="151"/>
      <c r="BO575" s="151"/>
      <c r="BP575" s="151"/>
      <c r="BQ575" s="154"/>
      <c r="BS575" s="110">
        <f t="shared" ref="BS575:BS580" si="691">SUM(BD575+BF575+BG575+BH575+BI575+BJ575-BL575-BM575-BN575-BO575-BP575-BQ575)</f>
        <v>0</v>
      </c>
      <c r="BT575" s="149"/>
      <c r="BU575" s="126" t="str">
        <f t="shared" si="680"/>
        <v xml:space="preserve">BECERRAS </v>
      </c>
      <c r="BV575" s="127">
        <f t="shared" ref="BV575:BV580" si="692">+CK548</f>
        <v>0</v>
      </c>
      <c r="BX575" s="155"/>
      <c r="BY575" s="156"/>
      <c r="BZ575" s="156"/>
      <c r="CA575" s="156"/>
      <c r="CB575" s="157"/>
      <c r="CD575" s="158"/>
      <c r="CE575" s="156"/>
      <c r="CF575" s="156"/>
      <c r="CG575" s="156"/>
      <c r="CH575" s="156"/>
      <c r="CI575" s="159"/>
      <c r="CK575" s="110">
        <f t="shared" ref="CK575:CK580" si="693">SUM(BV575+BX575+BY575+BZ575+CA575+CB575-CD575-CE575-CF575-CG575-CH575-CI575)</f>
        <v>0</v>
      </c>
    </row>
    <row r="576" spans="1:89" x14ac:dyDescent="0.3">
      <c r="A576" s="126" t="str">
        <f t="shared" si="681"/>
        <v>BECERROS</v>
      </c>
      <c r="B576" s="127">
        <f t="shared" si="682"/>
        <v>0</v>
      </c>
      <c r="D576" s="128"/>
      <c r="E576" s="129"/>
      <c r="F576" s="129"/>
      <c r="G576" s="129"/>
      <c r="H576" s="130"/>
      <c r="I576" s="131"/>
      <c r="J576" s="132"/>
      <c r="K576" s="129"/>
      <c r="L576" s="129"/>
      <c r="M576" s="129"/>
      <c r="N576" s="129"/>
      <c r="O576" s="133"/>
      <c r="Q576" s="134">
        <f t="shared" si="683"/>
        <v>0</v>
      </c>
      <c r="S576" s="126" t="str">
        <f t="shared" si="684"/>
        <v>BECERROS</v>
      </c>
      <c r="T576" s="135">
        <f t="shared" si="685"/>
        <v>68</v>
      </c>
      <c r="V576" s="136"/>
      <c r="W576" s="137"/>
      <c r="X576" s="137"/>
      <c r="Y576" s="137"/>
      <c r="Z576" s="138"/>
      <c r="AB576" s="139"/>
      <c r="AC576" s="137"/>
      <c r="AD576" s="137"/>
      <c r="AE576" s="137"/>
      <c r="AF576" s="137"/>
      <c r="AG576" s="140"/>
      <c r="AI576" s="134">
        <f t="shared" si="686"/>
        <v>68</v>
      </c>
      <c r="AK576" s="141" t="str">
        <f t="shared" si="687"/>
        <v>POTRO MACHO</v>
      </c>
      <c r="AL576" s="142">
        <f t="shared" si="688"/>
        <v>6</v>
      </c>
      <c r="AN576" s="143"/>
      <c r="AO576" s="144"/>
      <c r="AP576" s="144"/>
      <c r="AQ576" s="144"/>
      <c r="AR576" s="145"/>
      <c r="AS576" s="146"/>
      <c r="AT576" s="147"/>
      <c r="AU576" s="144"/>
      <c r="AV576" s="144"/>
      <c r="AW576" s="144"/>
      <c r="AX576" s="144"/>
      <c r="AY576" s="148"/>
      <c r="BA576" s="110">
        <f t="shared" si="689"/>
        <v>6</v>
      </c>
      <c r="BB576" s="149"/>
      <c r="BC576" s="126" t="str">
        <f t="shared" si="679"/>
        <v>BECERROS</v>
      </c>
      <c r="BD576" s="127">
        <f t="shared" si="690"/>
        <v>0</v>
      </c>
      <c r="BF576" s="150"/>
      <c r="BG576" s="151"/>
      <c r="BH576" s="151"/>
      <c r="BI576" s="151"/>
      <c r="BJ576" s="152"/>
      <c r="BL576" s="153"/>
      <c r="BM576" s="151"/>
      <c r="BN576" s="151"/>
      <c r="BO576" s="151"/>
      <c r="BP576" s="151"/>
      <c r="BQ576" s="154"/>
      <c r="BS576" s="110">
        <f t="shared" si="691"/>
        <v>0</v>
      </c>
      <c r="BT576" s="149"/>
      <c r="BU576" s="126" t="str">
        <f t="shared" si="680"/>
        <v>BECERROS</v>
      </c>
      <c r="BV576" s="127">
        <f t="shared" si="692"/>
        <v>0</v>
      </c>
      <c r="BX576" s="155"/>
      <c r="BY576" s="156"/>
      <c r="BZ576" s="156"/>
      <c r="CA576" s="156"/>
      <c r="CB576" s="157"/>
      <c r="CD576" s="158"/>
      <c r="CE576" s="156"/>
      <c r="CF576" s="156"/>
      <c r="CG576" s="156"/>
      <c r="CH576" s="156"/>
      <c r="CI576" s="159"/>
      <c r="CK576" s="110">
        <f t="shared" si="693"/>
        <v>0</v>
      </c>
    </row>
    <row r="577" spans="1:89" x14ac:dyDescent="0.3">
      <c r="A577" s="126" t="str">
        <f t="shared" si="681"/>
        <v>MAUTAS</v>
      </c>
      <c r="B577" s="127">
        <f t="shared" si="682"/>
        <v>54</v>
      </c>
      <c r="D577" s="95"/>
      <c r="E577" s="129"/>
      <c r="F577" s="129"/>
      <c r="G577" s="129"/>
      <c r="H577" s="130"/>
      <c r="I577" s="131"/>
      <c r="J577" s="132"/>
      <c r="K577" s="129"/>
      <c r="L577" s="129"/>
      <c r="M577" s="129"/>
      <c r="N577" s="129"/>
      <c r="O577" s="133"/>
      <c r="Q577" s="134">
        <f t="shared" si="683"/>
        <v>54</v>
      </c>
      <c r="S577" s="126" t="str">
        <f t="shared" si="684"/>
        <v>MAUTAS</v>
      </c>
      <c r="T577" s="135">
        <f t="shared" si="685"/>
        <v>0</v>
      </c>
      <c r="V577" s="95"/>
      <c r="W577" s="137"/>
      <c r="X577" s="137"/>
      <c r="Y577" s="137"/>
      <c r="Z577" s="138"/>
      <c r="AB577" s="139"/>
      <c r="AC577" s="137"/>
      <c r="AD577" s="137"/>
      <c r="AE577" s="137"/>
      <c r="AF577" s="137"/>
      <c r="AG577" s="140"/>
      <c r="AI577" s="134">
        <f t="shared" si="686"/>
        <v>0</v>
      </c>
      <c r="AK577" s="141" t="str">
        <f t="shared" si="687"/>
        <v>CABALLO</v>
      </c>
      <c r="AL577" s="142">
        <f t="shared" si="688"/>
        <v>8</v>
      </c>
      <c r="AN577" s="95"/>
      <c r="AO577" s="144"/>
      <c r="AP577" s="144"/>
      <c r="AQ577" s="144"/>
      <c r="AR577" s="145"/>
      <c r="AS577" s="146"/>
      <c r="AT577" s="147"/>
      <c r="AU577" s="144"/>
      <c r="AV577" s="144"/>
      <c r="AW577" s="144"/>
      <c r="AX577" s="144"/>
      <c r="AY577" s="148"/>
      <c r="BA577" s="110">
        <f t="shared" si="689"/>
        <v>8</v>
      </c>
      <c r="BB577" s="149"/>
      <c r="BC577" s="126" t="str">
        <f t="shared" si="679"/>
        <v>MAUTAS</v>
      </c>
      <c r="BD577" s="127">
        <f t="shared" si="690"/>
        <v>0</v>
      </c>
      <c r="BF577" s="113"/>
      <c r="BG577" s="151"/>
      <c r="BH577" s="151"/>
      <c r="BI577" s="151"/>
      <c r="BJ577" s="152"/>
      <c r="BL577" s="153"/>
      <c r="BM577" s="151"/>
      <c r="BN577" s="151"/>
      <c r="BO577" s="151"/>
      <c r="BP577" s="151"/>
      <c r="BQ577" s="154"/>
      <c r="BS577" s="110">
        <f t="shared" si="691"/>
        <v>0</v>
      </c>
      <c r="BT577" s="149"/>
      <c r="BU577" s="126" t="str">
        <f t="shared" si="680"/>
        <v>MAUTAS</v>
      </c>
      <c r="BV577" s="127">
        <f t="shared" si="692"/>
        <v>0</v>
      </c>
      <c r="BX577" s="119"/>
      <c r="BY577" s="156"/>
      <c r="BZ577" s="156"/>
      <c r="CA577" s="156"/>
      <c r="CB577" s="157"/>
      <c r="CD577" s="158"/>
      <c r="CE577" s="156"/>
      <c r="CF577" s="156"/>
      <c r="CG577" s="156"/>
      <c r="CH577" s="156"/>
      <c r="CI577" s="159"/>
      <c r="CK577" s="110">
        <f t="shared" si="693"/>
        <v>0</v>
      </c>
    </row>
    <row r="578" spans="1:89" x14ac:dyDescent="0.3">
      <c r="A578" s="126" t="str">
        <f t="shared" si="681"/>
        <v>MAUTES</v>
      </c>
      <c r="B578" s="127">
        <f t="shared" si="682"/>
        <v>458</v>
      </c>
      <c r="D578" s="95"/>
      <c r="E578" s="129"/>
      <c r="F578" s="129"/>
      <c r="G578" s="129"/>
      <c r="H578" s="130"/>
      <c r="I578" s="131"/>
      <c r="J578" s="132"/>
      <c r="K578" s="129"/>
      <c r="L578" s="129"/>
      <c r="M578" s="129"/>
      <c r="N578" s="129"/>
      <c r="O578" s="133"/>
      <c r="Q578" s="134">
        <f t="shared" si="683"/>
        <v>458</v>
      </c>
      <c r="S578" s="126" t="str">
        <f t="shared" si="684"/>
        <v>MAUTES</v>
      </c>
      <c r="T578" s="135">
        <f t="shared" si="685"/>
        <v>0</v>
      </c>
      <c r="V578" s="95"/>
      <c r="W578" s="137"/>
      <c r="X578" s="137"/>
      <c r="Y578" s="137"/>
      <c r="Z578" s="138"/>
      <c r="AB578" s="139"/>
      <c r="AC578" s="137"/>
      <c r="AD578" s="137"/>
      <c r="AE578" s="137"/>
      <c r="AF578" s="137"/>
      <c r="AG578" s="140"/>
      <c r="AI578" s="134">
        <f t="shared" si="686"/>
        <v>0</v>
      </c>
      <c r="AK578" s="141" t="str">
        <f t="shared" si="687"/>
        <v>YEGUA</v>
      </c>
      <c r="AL578" s="142">
        <f t="shared" si="688"/>
        <v>7</v>
      </c>
      <c r="AN578" s="95"/>
      <c r="AO578" s="144"/>
      <c r="AP578" s="144"/>
      <c r="AQ578" s="144"/>
      <c r="AR578" s="145"/>
      <c r="AS578" s="146"/>
      <c r="AT578" s="147"/>
      <c r="AU578" s="144"/>
      <c r="AV578" s="144"/>
      <c r="AW578" s="144"/>
      <c r="AX578" s="144"/>
      <c r="AY578" s="148"/>
      <c r="BA578" s="110">
        <f t="shared" si="689"/>
        <v>7</v>
      </c>
      <c r="BB578" s="149"/>
      <c r="BC578" s="126" t="str">
        <f t="shared" si="679"/>
        <v>MAUTES</v>
      </c>
      <c r="BD578" s="127">
        <f t="shared" si="690"/>
        <v>0</v>
      </c>
      <c r="BF578" s="113"/>
      <c r="BG578" s="151"/>
      <c r="BH578" s="151"/>
      <c r="BI578" s="151"/>
      <c r="BJ578" s="152"/>
      <c r="BL578" s="153"/>
      <c r="BM578" s="151"/>
      <c r="BN578" s="151"/>
      <c r="BO578" s="151"/>
      <c r="BP578" s="151"/>
      <c r="BQ578" s="154"/>
      <c r="BS578" s="110">
        <f t="shared" si="691"/>
        <v>0</v>
      </c>
      <c r="BT578" s="149"/>
      <c r="BU578" s="126" t="str">
        <f t="shared" si="680"/>
        <v>MAUTES</v>
      </c>
      <c r="BV578" s="127">
        <f t="shared" si="692"/>
        <v>0</v>
      </c>
      <c r="BX578" s="119"/>
      <c r="BY578" s="156"/>
      <c r="BZ578" s="156"/>
      <c r="CA578" s="156"/>
      <c r="CB578" s="157"/>
      <c r="CD578" s="158"/>
      <c r="CE578" s="156"/>
      <c r="CF578" s="156"/>
      <c r="CG578" s="156"/>
      <c r="CH578" s="156"/>
      <c r="CI578" s="159"/>
      <c r="CK578" s="110">
        <f t="shared" si="693"/>
        <v>0</v>
      </c>
    </row>
    <row r="579" spans="1:89" x14ac:dyDescent="0.3">
      <c r="A579" s="126">
        <f t="shared" si="681"/>
        <v>0</v>
      </c>
      <c r="B579" s="127">
        <f t="shared" si="682"/>
        <v>0</v>
      </c>
      <c r="D579" s="95"/>
      <c r="E579" s="129"/>
      <c r="F579" s="129"/>
      <c r="G579" s="129"/>
      <c r="H579" s="130"/>
      <c r="I579" s="131"/>
      <c r="J579" s="132"/>
      <c r="K579" s="129"/>
      <c r="L579" s="129"/>
      <c r="M579" s="129"/>
      <c r="N579" s="129"/>
      <c r="O579" s="133"/>
      <c r="Q579" s="134">
        <f t="shared" si="683"/>
        <v>0</v>
      </c>
      <c r="S579" s="126">
        <f t="shared" si="684"/>
        <v>0</v>
      </c>
      <c r="T579" s="135">
        <f t="shared" si="685"/>
        <v>0</v>
      </c>
      <c r="V579" s="95"/>
      <c r="W579" s="137"/>
      <c r="X579" s="137"/>
      <c r="Y579" s="137"/>
      <c r="Z579" s="138"/>
      <c r="AB579" s="139"/>
      <c r="AC579" s="137"/>
      <c r="AD579" s="137"/>
      <c r="AE579" s="137"/>
      <c r="AF579" s="137"/>
      <c r="AG579" s="140"/>
      <c r="AI579" s="134">
        <f t="shared" si="686"/>
        <v>0</v>
      </c>
      <c r="AK579" s="141">
        <f t="shared" si="687"/>
        <v>0</v>
      </c>
      <c r="AL579" s="142">
        <f t="shared" si="688"/>
        <v>0</v>
      </c>
      <c r="AN579" s="95"/>
      <c r="AO579" s="144"/>
      <c r="AP579" s="144"/>
      <c r="AQ579" s="144"/>
      <c r="AR579" s="145"/>
      <c r="AS579" s="146"/>
      <c r="AT579" s="147"/>
      <c r="AU579" s="144"/>
      <c r="AV579" s="144"/>
      <c r="AW579" s="144"/>
      <c r="AX579" s="144"/>
      <c r="AY579" s="148"/>
      <c r="BA579" s="110">
        <f t="shared" si="689"/>
        <v>0</v>
      </c>
      <c r="BB579" s="149"/>
      <c r="BC579" s="126">
        <f t="shared" si="679"/>
        <v>0</v>
      </c>
      <c r="BD579" s="127">
        <f t="shared" si="690"/>
        <v>0</v>
      </c>
      <c r="BF579" s="113"/>
      <c r="BG579" s="151"/>
      <c r="BH579" s="151"/>
      <c r="BI579" s="151"/>
      <c r="BJ579" s="152"/>
      <c r="BL579" s="153"/>
      <c r="BM579" s="151"/>
      <c r="BN579" s="151"/>
      <c r="BO579" s="151"/>
      <c r="BP579" s="151"/>
      <c r="BQ579" s="154"/>
      <c r="BS579" s="110">
        <f t="shared" si="691"/>
        <v>0</v>
      </c>
      <c r="BT579" s="149"/>
      <c r="BU579" s="126">
        <f t="shared" si="680"/>
        <v>0</v>
      </c>
      <c r="BV579" s="127">
        <f t="shared" si="692"/>
        <v>0</v>
      </c>
      <c r="BX579" s="119"/>
      <c r="BY579" s="156"/>
      <c r="BZ579" s="156"/>
      <c r="CA579" s="156"/>
      <c r="CB579" s="157"/>
      <c r="CD579" s="158"/>
      <c r="CE579" s="156"/>
      <c r="CF579" s="156"/>
      <c r="CG579" s="156"/>
      <c r="CH579" s="156"/>
      <c r="CI579" s="159"/>
      <c r="CK579" s="110">
        <f t="shared" si="693"/>
        <v>0</v>
      </c>
    </row>
    <row r="580" spans="1:89" x14ac:dyDescent="0.3">
      <c r="A580" s="126">
        <f t="shared" si="681"/>
        <v>0</v>
      </c>
      <c r="B580" s="127">
        <f t="shared" si="682"/>
        <v>0</v>
      </c>
      <c r="D580" s="95"/>
      <c r="E580" s="129"/>
      <c r="F580" s="129"/>
      <c r="G580" s="129"/>
      <c r="H580" s="130"/>
      <c r="I580" s="131"/>
      <c r="J580" s="132"/>
      <c r="K580" s="129"/>
      <c r="L580" s="129"/>
      <c r="M580" s="129"/>
      <c r="N580" s="129"/>
      <c r="O580" s="133"/>
      <c r="Q580" s="134">
        <f t="shared" si="683"/>
        <v>0</v>
      </c>
      <c r="S580" s="126">
        <f t="shared" si="684"/>
        <v>0</v>
      </c>
      <c r="T580" s="135">
        <f t="shared" si="685"/>
        <v>0</v>
      </c>
      <c r="V580" s="95"/>
      <c r="W580" s="137"/>
      <c r="X580" s="137"/>
      <c r="Y580" s="137"/>
      <c r="Z580" s="138"/>
      <c r="AB580" s="139"/>
      <c r="AC580" s="137"/>
      <c r="AD580" s="137"/>
      <c r="AE580" s="137"/>
      <c r="AF580" s="137"/>
      <c r="AG580" s="140"/>
      <c r="AI580" s="134">
        <f t="shared" si="686"/>
        <v>0</v>
      </c>
      <c r="AK580" s="141">
        <f t="shared" si="687"/>
        <v>0</v>
      </c>
      <c r="AL580" s="142">
        <f t="shared" si="688"/>
        <v>0</v>
      </c>
      <c r="AN580" s="95"/>
      <c r="AO580" s="144"/>
      <c r="AP580" s="144"/>
      <c r="AQ580" s="144"/>
      <c r="AR580" s="145"/>
      <c r="AS580" s="146"/>
      <c r="AT580" s="147"/>
      <c r="AU580" s="144"/>
      <c r="AV580" s="144"/>
      <c r="AW580" s="144"/>
      <c r="AX580" s="144"/>
      <c r="AY580" s="148"/>
      <c r="BA580" s="110">
        <f t="shared" si="689"/>
        <v>0</v>
      </c>
      <c r="BB580" s="149"/>
      <c r="BC580" s="126">
        <f t="shared" si="679"/>
        <v>0</v>
      </c>
      <c r="BD580" s="127">
        <f t="shared" si="690"/>
        <v>0</v>
      </c>
      <c r="BF580" s="113"/>
      <c r="BG580" s="151"/>
      <c r="BH580" s="151"/>
      <c r="BI580" s="151"/>
      <c r="BJ580" s="152"/>
      <c r="BL580" s="153"/>
      <c r="BM580" s="151"/>
      <c r="BN580" s="151"/>
      <c r="BO580" s="151"/>
      <c r="BP580" s="151"/>
      <c r="BQ580" s="154"/>
      <c r="BS580" s="110">
        <f t="shared" si="691"/>
        <v>0</v>
      </c>
      <c r="BT580" s="149"/>
      <c r="BU580" s="126">
        <f t="shared" si="680"/>
        <v>0</v>
      </c>
      <c r="BV580" s="127">
        <f t="shared" si="692"/>
        <v>0</v>
      </c>
      <c r="BX580" s="119"/>
      <c r="BY580" s="156"/>
      <c r="BZ580" s="156"/>
      <c r="CA580" s="156"/>
      <c r="CB580" s="157"/>
      <c r="CD580" s="158"/>
      <c r="CE580" s="156"/>
      <c r="CF580" s="156"/>
      <c r="CG580" s="156"/>
      <c r="CH580" s="156"/>
      <c r="CI580" s="159"/>
      <c r="CK580" s="110">
        <f t="shared" si="693"/>
        <v>0</v>
      </c>
    </row>
    <row r="581" spans="1:89" s="125" customFormat="1" x14ac:dyDescent="0.3">
      <c r="A581" s="93" t="s">
        <v>29</v>
      </c>
      <c r="B581" s="127"/>
      <c r="C581"/>
      <c r="D581" s="95"/>
      <c r="E581" s="160"/>
      <c r="F581" s="160"/>
      <c r="G581" s="160"/>
      <c r="H581" s="161"/>
      <c r="I581" s="131"/>
      <c r="J581" s="162"/>
      <c r="K581" s="163"/>
      <c r="L581" s="163"/>
      <c r="M581" s="163"/>
      <c r="N581" s="163"/>
      <c r="O581" s="164"/>
      <c r="P581"/>
      <c r="Q581" s="134"/>
      <c r="R581"/>
      <c r="S581" s="93" t="s">
        <v>29</v>
      </c>
      <c r="T581" s="135"/>
      <c r="U581"/>
      <c r="V581" s="95"/>
      <c r="W581" s="165"/>
      <c r="X581" s="165"/>
      <c r="Y581" s="165"/>
      <c r="Z581" s="166"/>
      <c r="AA581"/>
      <c r="AB581" s="167"/>
      <c r="AC581" s="168"/>
      <c r="AD581" s="168"/>
      <c r="AE581" s="168"/>
      <c r="AF581" s="168"/>
      <c r="AG581" s="169"/>
      <c r="AH581"/>
      <c r="AI581" s="101"/>
      <c r="AJ581"/>
      <c r="AK581" s="102" t="s">
        <v>30</v>
      </c>
      <c r="AL581" s="142"/>
      <c r="AM581" s="26"/>
      <c r="AN581" s="95"/>
      <c r="AO581" s="170"/>
      <c r="AP581" s="170"/>
      <c r="AQ581" s="170"/>
      <c r="AR581" s="171"/>
      <c r="AS581" s="107"/>
      <c r="AT581" s="172"/>
      <c r="AU581" s="170"/>
      <c r="AV581" s="170"/>
      <c r="AW581" s="170"/>
      <c r="AX581" s="170"/>
      <c r="AY581" s="173"/>
      <c r="AZ581" s="107"/>
      <c r="BA581" s="174"/>
      <c r="BB581" s="111"/>
      <c r="BC581" s="93" t="str">
        <f t="shared" si="679"/>
        <v>GAN. PRODUCCION</v>
      </c>
      <c r="BD581" s="127"/>
      <c r="BE581" s="26"/>
      <c r="BF581" s="113"/>
      <c r="BG581" s="114"/>
      <c r="BH581" s="114"/>
      <c r="BI581" s="114"/>
      <c r="BJ581" s="115"/>
      <c r="BK581" s="112"/>
      <c r="BL581" s="116"/>
      <c r="BM581" s="114"/>
      <c r="BN581" s="114"/>
      <c r="BO581" s="114"/>
      <c r="BP581" s="114"/>
      <c r="BQ581" s="117"/>
      <c r="BR581" s="26"/>
      <c r="BS581" s="118"/>
      <c r="BT581" s="111"/>
      <c r="BU581" s="93" t="str">
        <f t="shared" si="680"/>
        <v>GAN. PRODUCCION</v>
      </c>
      <c r="BV581" s="127"/>
      <c r="BW581" s="26"/>
      <c r="BX581" s="119"/>
      <c r="BY581" s="120"/>
      <c r="BZ581" s="120"/>
      <c r="CA581" s="120"/>
      <c r="CB581" s="121"/>
      <c r="CC581" s="112"/>
      <c r="CD581" s="122"/>
      <c r="CE581" s="120"/>
      <c r="CF581" s="120"/>
      <c r="CG581" s="120"/>
      <c r="CH581" s="120"/>
      <c r="CI581" s="123"/>
      <c r="CJ581" s="26"/>
      <c r="CK581" s="124"/>
    </row>
    <row r="582" spans="1:89" x14ac:dyDescent="0.3">
      <c r="A582" s="126" t="str">
        <f t="shared" ref="A582:A588" si="694">+A555</f>
        <v>VACAS EN PRODUCCION</v>
      </c>
      <c r="B582" s="127">
        <f t="shared" ref="B582:B588" si="695">+Q555</f>
        <v>0</v>
      </c>
      <c r="D582" s="95"/>
      <c r="E582" s="129"/>
      <c r="F582" s="129"/>
      <c r="G582" s="129"/>
      <c r="H582" s="130"/>
      <c r="I582" s="131"/>
      <c r="J582" s="132"/>
      <c r="K582" s="129"/>
      <c r="L582" s="129"/>
      <c r="M582" s="129"/>
      <c r="N582" s="129"/>
      <c r="O582" s="133"/>
      <c r="Q582" s="134">
        <f t="shared" ref="Q582:Q588" si="696">SUM(B582+D582+E582+F582+G582+H582-J582-K582-L582-M582-N582-O582)</f>
        <v>0</v>
      </c>
      <c r="S582" s="126" t="str">
        <f t="shared" ref="S582:S588" si="697">+S555</f>
        <v>VACAS EN PRODUCCION</v>
      </c>
      <c r="T582" s="135">
        <f t="shared" ref="T582:T588" si="698">+AI555</f>
        <v>165</v>
      </c>
      <c r="V582" s="95"/>
      <c r="W582" s="137"/>
      <c r="X582" s="137"/>
      <c r="Y582" s="137"/>
      <c r="Z582" s="138">
        <v>1</v>
      </c>
      <c r="AB582" s="139"/>
      <c r="AC582" s="137"/>
      <c r="AD582" s="137"/>
      <c r="AE582" s="137"/>
      <c r="AF582" s="137"/>
      <c r="AG582" s="140"/>
      <c r="AI582" s="134">
        <f t="shared" ref="AI582:AI588" si="699">SUM(T582+V582+W582+X582+Y582+Z582-AB582-AC582-AD582-AE582-AF582-AG582)</f>
        <v>166</v>
      </c>
      <c r="AK582" s="141" t="str">
        <f t="shared" ref="AK582:AK588" si="700">AK555</f>
        <v>POTRO HEMBRA</v>
      </c>
      <c r="AL582" s="142">
        <f t="shared" ref="AL582:AL588" si="701">+BA555</f>
        <v>1</v>
      </c>
      <c r="AN582" s="95"/>
      <c r="AO582" s="144"/>
      <c r="AP582" s="144"/>
      <c r="AQ582" s="144"/>
      <c r="AR582" s="145"/>
      <c r="AS582" s="146"/>
      <c r="AT582" s="147"/>
      <c r="AU582" s="144"/>
      <c r="AV582" s="144"/>
      <c r="AW582" s="144"/>
      <c r="AX582" s="144"/>
      <c r="AY582" s="148"/>
      <c r="BA582" s="110">
        <f t="shared" ref="BA582:BA588" si="702">SUM(AL582+AN582+AO582+AP582+AQ582+AR582-AT582-AU582-AV582-AW582-AX582-AY582)</f>
        <v>1</v>
      </c>
      <c r="BB582" s="149"/>
      <c r="BC582" s="126" t="str">
        <f t="shared" si="679"/>
        <v>VACAS EN PRODUCCION</v>
      </c>
      <c r="BD582" s="127">
        <f t="shared" ref="BD582:BD588" si="703">+BS555</f>
        <v>0</v>
      </c>
      <c r="BF582" s="113"/>
      <c r="BG582" s="151"/>
      <c r="BH582" s="151"/>
      <c r="BI582" s="151"/>
      <c r="BJ582" s="152"/>
      <c r="BL582" s="153"/>
      <c r="BM582" s="151"/>
      <c r="BN582" s="151"/>
      <c r="BO582" s="151"/>
      <c r="BP582" s="151"/>
      <c r="BQ582" s="154"/>
      <c r="BS582" s="110">
        <f t="shared" ref="BS582:BS588" si="704">SUM(BD582+BF582+BG582+BH582+BI582+BJ582-BL582-BM582-BN582-BO582-BP582-BQ582)</f>
        <v>0</v>
      </c>
      <c r="BT582" s="149"/>
      <c r="BU582" s="126" t="str">
        <f t="shared" si="680"/>
        <v>VACAS EN PRODUCCION</v>
      </c>
      <c r="BV582" s="127">
        <f>+CK555</f>
        <v>0</v>
      </c>
      <c r="BX582" s="119"/>
      <c r="BY582" s="156"/>
      <c r="BZ582" s="156"/>
      <c r="CA582" s="156"/>
      <c r="CB582" s="157"/>
      <c r="CD582" s="158"/>
      <c r="CE582" s="156"/>
      <c r="CF582" s="156"/>
      <c r="CG582" s="156"/>
      <c r="CH582" s="156"/>
      <c r="CI582" s="159"/>
      <c r="CK582" s="110">
        <f t="shared" ref="CK582:CK588" si="705">SUM(BV582+BX582+BY582+BZ582+CA582+CB582-CD582-CE582-CF582-CG582-CH582-CI582)</f>
        <v>0</v>
      </c>
    </row>
    <row r="583" spans="1:89" x14ac:dyDescent="0.3">
      <c r="A583" s="126" t="str">
        <f t="shared" si="694"/>
        <v>VACAS PREÑADAS</v>
      </c>
      <c r="B583" s="127">
        <f t="shared" si="695"/>
        <v>0</v>
      </c>
      <c r="D583" s="95"/>
      <c r="E583" s="129"/>
      <c r="F583" s="129"/>
      <c r="G583" s="129"/>
      <c r="H583" s="130"/>
      <c r="I583" s="131"/>
      <c r="J583" s="132"/>
      <c r="K583" s="129"/>
      <c r="L583" s="129"/>
      <c r="M583" s="129"/>
      <c r="N583" s="129"/>
      <c r="O583" s="133"/>
      <c r="Q583" s="134">
        <f t="shared" si="696"/>
        <v>0</v>
      </c>
      <c r="S583" s="126" t="str">
        <f t="shared" si="697"/>
        <v>VACAS PREÑADAS</v>
      </c>
      <c r="T583" s="135">
        <f t="shared" si="698"/>
        <v>6</v>
      </c>
      <c r="V583" s="95"/>
      <c r="W583" s="137"/>
      <c r="X583" s="137"/>
      <c r="Y583" s="137"/>
      <c r="Z583" s="138"/>
      <c r="AB583" s="139"/>
      <c r="AC583" s="137"/>
      <c r="AD583" s="137"/>
      <c r="AE583" s="137"/>
      <c r="AF583" s="137"/>
      <c r="AG583" s="140">
        <v>1</v>
      </c>
      <c r="AI583" s="134">
        <f t="shared" si="699"/>
        <v>5</v>
      </c>
      <c r="AK583" s="141" t="str">
        <f t="shared" si="700"/>
        <v>POTRO MACHO</v>
      </c>
      <c r="AL583" s="142">
        <f t="shared" si="701"/>
        <v>0</v>
      </c>
      <c r="AN583" s="95"/>
      <c r="AO583" s="144"/>
      <c r="AP583" s="144"/>
      <c r="AQ583" s="144"/>
      <c r="AR583" s="145"/>
      <c r="AS583" s="146"/>
      <c r="AT583" s="147"/>
      <c r="AU583" s="144"/>
      <c r="AV583" s="144"/>
      <c r="AW583" s="144"/>
      <c r="AX583" s="144"/>
      <c r="AY583" s="148"/>
      <c r="BA583" s="110">
        <f t="shared" si="702"/>
        <v>0</v>
      </c>
      <c r="BB583" s="149"/>
      <c r="BC583" s="126" t="str">
        <f t="shared" si="679"/>
        <v>VACAS PREÑADAS</v>
      </c>
      <c r="BD583" s="127">
        <f t="shared" si="703"/>
        <v>0</v>
      </c>
      <c r="BF583" s="113"/>
      <c r="BG583" s="151"/>
      <c r="BH583" s="151"/>
      <c r="BI583" s="151"/>
      <c r="BJ583" s="152"/>
      <c r="BL583" s="153"/>
      <c r="BM583" s="151"/>
      <c r="BN583" s="151"/>
      <c r="BO583" s="151"/>
      <c r="BP583" s="151"/>
      <c r="BQ583" s="154"/>
      <c r="BS583" s="110">
        <f t="shared" si="704"/>
        <v>0</v>
      </c>
      <c r="BT583" s="149"/>
      <c r="BU583" s="126" t="str">
        <f t="shared" si="680"/>
        <v>VACAS PREÑADAS</v>
      </c>
      <c r="BV583" s="127">
        <f t="shared" ref="BV583:BV588" si="706">+CK556</f>
        <v>0</v>
      </c>
      <c r="BX583" s="119"/>
      <c r="BY583" s="156"/>
      <c r="BZ583" s="156"/>
      <c r="CA583" s="156"/>
      <c r="CB583" s="157"/>
      <c r="CD583" s="158"/>
      <c r="CE583" s="156"/>
      <c r="CF583" s="156"/>
      <c r="CG583" s="156"/>
      <c r="CH583" s="156"/>
      <c r="CI583" s="159"/>
      <c r="CK583" s="110">
        <f t="shared" si="705"/>
        <v>0</v>
      </c>
    </row>
    <row r="584" spans="1:89" x14ac:dyDescent="0.3">
      <c r="A584" s="126" t="str">
        <f t="shared" si="694"/>
        <v>VACAS VACIAS</v>
      </c>
      <c r="B584" s="127">
        <f t="shared" si="695"/>
        <v>2</v>
      </c>
      <c r="D584" s="95"/>
      <c r="E584" s="129"/>
      <c r="F584" s="129"/>
      <c r="G584" s="129"/>
      <c r="H584" s="130"/>
      <c r="I584" s="131"/>
      <c r="J584" s="132"/>
      <c r="K584" s="129"/>
      <c r="L584" s="129"/>
      <c r="M584" s="129"/>
      <c r="N584" s="129"/>
      <c r="O584" s="133"/>
      <c r="Q584" s="134">
        <f t="shared" si="696"/>
        <v>2</v>
      </c>
      <c r="S584" s="126" t="str">
        <f t="shared" si="697"/>
        <v>VACAS VACIAS</v>
      </c>
      <c r="T584" s="135">
        <f t="shared" si="698"/>
        <v>0</v>
      </c>
      <c r="V584" s="95"/>
      <c r="W584" s="137"/>
      <c r="X584" s="137"/>
      <c r="Y584" s="137"/>
      <c r="Z584" s="138"/>
      <c r="AB584" s="139"/>
      <c r="AC584" s="137"/>
      <c r="AD584" s="137"/>
      <c r="AE584" s="137"/>
      <c r="AF584" s="137"/>
      <c r="AG584" s="140"/>
      <c r="AI584" s="134">
        <f t="shared" si="699"/>
        <v>0</v>
      </c>
      <c r="AK584" s="141" t="str">
        <f t="shared" si="700"/>
        <v>CABALLO</v>
      </c>
      <c r="AL584" s="142">
        <f t="shared" si="701"/>
        <v>1</v>
      </c>
      <c r="AN584" s="95"/>
      <c r="AO584" s="144"/>
      <c r="AP584" s="144"/>
      <c r="AQ584" s="144"/>
      <c r="AR584" s="145"/>
      <c r="AS584" s="146"/>
      <c r="AT584" s="147"/>
      <c r="AU584" s="144"/>
      <c r="AV584" s="144"/>
      <c r="AW584" s="144"/>
      <c r="AX584" s="144"/>
      <c r="AY584" s="148"/>
      <c r="BA584" s="110">
        <f t="shared" si="702"/>
        <v>1</v>
      </c>
      <c r="BB584" s="149"/>
      <c r="BC584" s="126" t="str">
        <f t="shared" si="679"/>
        <v>VACAS VACIAS</v>
      </c>
      <c r="BD584" s="127">
        <f t="shared" si="703"/>
        <v>0</v>
      </c>
      <c r="BF584" s="113"/>
      <c r="BG584" s="151"/>
      <c r="BH584" s="151"/>
      <c r="BI584" s="151"/>
      <c r="BJ584" s="152"/>
      <c r="BL584" s="153"/>
      <c r="BM584" s="151"/>
      <c r="BN584" s="151"/>
      <c r="BO584" s="151"/>
      <c r="BP584" s="151"/>
      <c r="BQ584" s="154"/>
      <c r="BS584" s="110">
        <f t="shared" si="704"/>
        <v>0</v>
      </c>
      <c r="BT584" s="149"/>
      <c r="BU584" s="126" t="str">
        <f t="shared" si="680"/>
        <v>VACAS VACIAS</v>
      </c>
      <c r="BV584" s="127">
        <f t="shared" si="706"/>
        <v>0</v>
      </c>
      <c r="BX584" s="119"/>
      <c r="BY584" s="156"/>
      <c r="BZ584" s="156"/>
      <c r="CA584" s="156"/>
      <c r="CB584" s="157"/>
      <c r="CD584" s="158"/>
      <c r="CE584" s="156"/>
      <c r="CF584" s="156"/>
      <c r="CG584" s="156"/>
      <c r="CH584" s="156"/>
      <c r="CI584" s="159"/>
      <c r="CK584" s="110">
        <f t="shared" si="705"/>
        <v>0</v>
      </c>
    </row>
    <row r="585" spans="1:89" x14ac:dyDescent="0.3">
      <c r="A585" s="126" t="str">
        <f t="shared" si="694"/>
        <v>NOVILLAS VACIAS</v>
      </c>
      <c r="B585" s="127">
        <f t="shared" si="695"/>
        <v>1</v>
      </c>
      <c r="D585" s="95"/>
      <c r="E585" s="129"/>
      <c r="F585" s="129"/>
      <c r="G585" s="129"/>
      <c r="H585" s="130"/>
      <c r="I585" s="131"/>
      <c r="J585" s="132"/>
      <c r="K585" s="129"/>
      <c r="L585" s="129"/>
      <c r="M585" s="129"/>
      <c r="N585" s="129"/>
      <c r="O585" s="133"/>
      <c r="Q585" s="134">
        <f t="shared" si="696"/>
        <v>1</v>
      </c>
      <c r="S585" s="126" t="str">
        <f t="shared" si="697"/>
        <v>NOVILLAS VACIAS</v>
      </c>
      <c r="T585" s="135">
        <f t="shared" si="698"/>
        <v>0</v>
      </c>
      <c r="V585" s="95"/>
      <c r="W585" s="137"/>
      <c r="X585" s="137"/>
      <c r="Y585" s="137"/>
      <c r="Z585" s="138"/>
      <c r="AB585" s="139"/>
      <c r="AC585" s="137"/>
      <c r="AD585" s="137"/>
      <c r="AE585" s="137"/>
      <c r="AF585" s="137"/>
      <c r="AG585" s="140"/>
      <c r="AI585" s="134">
        <f t="shared" si="699"/>
        <v>0</v>
      </c>
      <c r="AK585" s="141" t="str">
        <f t="shared" si="700"/>
        <v>YEGUA</v>
      </c>
      <c r="AL585" s="142">
        <f t="shared" si="701"/>
        <v>1</v>
      </c>
      <c r="AN585" s="95"/>
      <c r="AO585" s="144"/>
      <c r="AP585" s="144"/>
      <c r="AQ585" s="144"/>
      <c r="AR585" s="145"/>
      <c r="AS585" s="146"/>
      <c r="AT585" s="147"/>
      <c r="AU585" s="144"/>
      <c r="AV585" s="144"/>
      <c r="AW585" s="144"/>
      <c r="AX585" s="144"/>
      <c r="AY585" s="148"/>
      <c r="BA585" s="110">
        <f t="shared" si="702"/>
        <v>1</v>
      </c>
      <c r="BB585" s="149"/>
      <c r="BC585" s="126" t="str">
        <f t="shared" si="679"/>
        <v>NOVILLAS VACIAS</v>
      </c>
      <c r="BD585" s="127">
        <f t="shared" si="703"/>
        <v>0</v>
      </c>
      <c r="BF585" s="113"/>
      <c r="BG585" s="151"/>
      <c r="BH585" s="151"/>
      <c r="BI585" s="151"/>
      <c r="BJ585" s="152"/>
      <c r="BL585" s="153"/>
      <c r="BM585" s="151"/>
      <c r="BN585" s="151"/>
      <c r="BO585" s="151"/>
      <c r="BP585" s="151"/>
      <c r="BQ585" s="154"/>
      <c r="BS585" s="110">
        <f t="shared" si="704"/>
        <v>0</v>
      </c>
      <c r="BT585" s="149"/>
      <c r="BU585" s="126" t="str">
        <f t="shared" si="680"/>
        <v>NOVILLAS VACIAS</v>
      </c>
      <c r="BV585" s="127">
        <f t="shared" si="706"/>
        <v>0</v>
      </c>
      <c r="BX585" s="119"/>
      <c r="BY585" s="156"/>
      <c r="BZ585" s="156"/>
      <c r="CA585" s="156"/>
      <c r="CB585" s="157"/>
      <c r="CD585" s="158"/>
      <c r="CE585" s="156"/>
      <c r="CF585" s="156"/>
      <c r="CG585" s="156"/>
      <c r="CH585" s="156"/>
      <c r="CI585" s="159"/>
      <c r="CK585" s="110">
        <f t="shared" si="705"/>
        <v>0</v>
      </c>
    </row>
    <row r="586" spans="1:89" x14ac:dyDescent="0.3">
      <c r="A586" s="126" t="str">
        <f t="shared" si="694"/>
        <v xml:space="preserve">NOVILLAS PREÑADAS </v>
      </c>
      <c r="B586" s="127">
        <f t="shared" si="695"/>
        <v>0</v>
      </c>
      <c r="D586" s="95"/>
      <c r="E586" s="129"/>
      <c r="F586" s="129"/>
      <c r="G586" s="129"/>
      <c r="H586" s="130"/>
      <c r="I586" s="131"/>
      <c r="J586" s="132"/>
      <c r="K586" s="129"/>
      <c r="L586" s="129"/>
      <c r="M586" s="129"/>
      <c r="N586" s="129"/>
      <c r="O586" s="133"/>
      <c r="Q586" s="134">
        <f t="shared" si="696"/>
        <v>0</v>
      </c>
      <c r="S586" s="126" t="str">
        <f t="shared" si="697"/>
        <v xml:space="preserve">NOVILLAS PREÑADAS </v>
      </c>
      <c r="T586" s="135">
        <f t="shared" si="698"/>
        <v>3</v>
      </c>
      <c r="V586" s="95"/>
      <c r="W586" s="137"/>
      <c r="X586" s="137"/>
      <c r="Y586" s="137"/>
      <c r="Z586" s="138"/>
      <c r="AB586" s="139"/>
      <c r="AC586" s="137"/>
      <c r="AD586" s="137"/>
      <c r="AE586" s="137"/>
      <c r="AF586" s="137"/>
      <c r="AG586" s="140"/>
      <c r="AI586" s="134">
        <f t="shared" si="699"/>
        <v>3</v>
      </c>
      <c r="AK586" s="141">
        <f t="shared" si="700"/>
        <v>0</v>
      </c>
      <c r="AL586" s="142">
        <f t="shared" si="701"/>
        <v>0</v>
      </c>
      <c r="AN586" s="95"/>
      <c r="AO586" s="144"/>
      <c r="AP586" s="144"/>
      <c r="AQ586" s="144"/>
      <c r="AR586" s="145"/>
      <c r="AS586" s="146"/>
      <c r="AT586" s="147"/>
      <c r="AU586" s="144"/>
      <c r="AV586" s="144"/>
      <c r="AW586" s="144"/>
      <c r="AX586" s="144"/>
      <c r="AY586" s="148"/>
      <c r="BA586" s="110">
        <f t="shared" si="702"/>
        <v>0</v>
      </c>
      <c r="BB586" s="149"/>
      <c r="BC586" s="126" t="str">
        <f t="shared" si="679"/>
        <v xml:space="preserve">NOVILLAS PREÑADAS </v>
      </c>
      <c r="BD586" s="127">
        <f t="shared" si="703"/>
        <v>0</v>
      </c>
      <c r="BF586" s="113"/>
      <c r="BG586" s="151"/>
      <c r="BH586" s="151"/>
      <c r="BI586" s="151"/>
      <c r="BJ586" s="152"/>
      <c r="BL586" s="153"/>
      <c r="BM586" s="151"/>
      <c r="BN586" s="151"/>
      <c r="BO586" s="151"/>
      <c r="BP586" s="151"/>
      <c r="BQ586" s="154"/>
      <c r="BS586" s="110">
        <f t="shared" si="704"/>
        <v>0</v>
      </c>
      <c r="BT586" s="149"/>
      <c r="BU586" s="126" t="str">
        <f t="shared" si="680"/>
        <v xml:space="preserve">NOVILLAS PREÑADAS </v>
      </c>
      <c r="BV586" s="127">
        <f t="shared" si="706"/>
        <v>0</v>
      </c>
      <c r="BX586" s="119"/>
      <c r="BY586" s="156"/>
      <c r="BZ586" s="156"/>
      <c r="CA586" s="156"/>
      <c r="CB586" s="157"/>
      <c r="CD586" s="158"/>
      <c r="CE586" s="156"/>
      <c r="CF586" s="156"/>
      <c r="CG586" s="156"/>
      <c r="CH586" s="156"/>
      <c r="CI586" s="159"/>
      <c r="CK586" s="110">
        <f t="shared" si="705"/>
        <v>0</v>
      </c>
    </row>
    <row r="587" spans="1:89" x14ac:dyDescent="0.3">
      <c r="A587" s="126" t="str">
        <f t="shared" si="694"/>
        <v>TOROS</v>
      </c>
      <c r="B587" s="127">
        <f t="shared" si="695"/>
        <v>1</v>
      </c>
      <c r="D587" s="95"/>
      <c r="E587" s="129"/>
      <c r="F587" s="129"/>
      <c r="G587" s="129"/>
      <c r="H587" s="130"/>
      <c r="I587" s="131"/>
      <c r="J587" s="132"/>
      <c r="K587" s="129"/>
      <c r="L587" s="129"/>
      <c r="M587" s="129"/>
      <c r="N587" s="129"/>
      <c r="O587" s="133"/>
      <c r="Q587" s="134">
        <f t="shared" si="696"/>
        <v>1</v>
      </c>
      <c r="S587" s="126" t="str">
        <f t="shared" si="697"/>
        <v>TOROS</v>
      </c>
      <c r="T587" s="135">
        <f t="shared" si="698"/>
        <v>16</v>
      </c>
      <c r="V587" s="95"/>
      <c r="W587" s="137"/>
      <c r="X587" s="137"/>
      <c r="Y587" s="137"/>
      <c r="Z587" s="138"/>
      <c r="AB587" s="139"/>
      <c r="AC587" s="137"/>
      <c r="AD587" s="137"/>
      <c r="AE587" s="137"/>
      <c r="AF587" s="137"/>
      <c r="AG587" s="140"/>
      <c r="AI587" s="134">
        <f t="shared" si="699"/>
        <v>16</v>
      </c>
      <c r="AK587" s="141">
        <f t="shared" si="700"/>
        <v>0</v>
      </c>
      <c r="AL587" s="142">
        <f t="shared" si="701"/>
        <v>0</v>
      </c>
      <c r="AN587" s="95"/>
      <c r="AO587" s="144"/>
      <c r="AP587" s="144"/>
      <c r="AQ587" s="144"/>
      <c r="AR587" s="145"/>
      <c r="AS587" s="146"/>
      <c r="AT587" s="147"/>
      <c r="AU587" s="144"/>
      <c r="AV587" s="144"/>
      <c r="AW587" s="144"/>
      <c r="AX587" s="144"/>
      <c r="AY587" s="148"/>
      <c r="BA587" s="110">
        <f t="shared" si="702"/>
        <v>0</v>
      </c>
      <c r="BB587" s="149"/>
      <c r="BC587" s="126" t="str">
        <f t="shared" si="679"/>
        <v>TOROS</v>
      </c>
      <c r="BD587" s="127">
        <f t="shared" si="703"/>
        <v>0</v>
      </c>
      <c r="BF587" s="113"/>
      <c r="BG587" s="151"/>
      <c r="BH587" s="151"/>
      <c r="BI587" s="151"/>
      <c r="BJ587" s="152"/>
      <c r="BL587" s="153"/>
      <c r="BM587" s="151"/>
      <c r="BN587" s="151"/>
      <c r="BO587" s="151"/>
      <c r="BP587" s="151"/>
      <c r="BQ587" s="154"/>
      <c r="BS587" s="110">
        <f t="shared" si="704"/>
        <v>0</v>
      </c>
      <c r="BT587" s="149"/>
      <c r="BU587" s="126" t="str">
        <f t="shared" si="680"/>
        <v>TOROS</v>
      </c>
      <c r="BV587" s="127">
        <f t="shared" si="706"/>
        <v>2</v>
      </c>
      <c r="BX587" s="119"/>
      <c r="BY587" s="156"/>
      <c r="BZ587" s="156"/>
      <c r="CA587" s="156"/>
      <c r="CB587" s="157"/>
      <c r="CD587" s="158"/>
      <c r="CE587" s="156"/>
      <c r="CF587" s="156"/>
      <c r="CG587" s="156"/>
      <c r="CH587" s="156"/>
      <c r="CI587" s="159"/>
      <c r="CK587" s="110">
        <f t="shared" si="705"/>
        <v>2</v>
      </c>
    </row>
    <row r="588" spans="1:89" x14ac:dyDescent="0.3">
      <c r="A588" s="126">
        <f t="shared" si="694"/>
        <v>0</v>
      </c>
      <c r="B588" s="127">
        <f t="shared" si="695"/>
        <v>0</v>
      </c>
      <c r="D588" s="95"/>
      <c r="E588" s="129"/>
      <c r="F588" s="129"/>
      <c r="G588" s="129"/>
      <c r="H588" s="130"/>
      <c r="I588" s="131"/>
      <c r="J588" s="132"/>
      <c r="K588" s="129"/>
      <c r="L588" s="129"/>
      <c r="M588" s="129"/>
      <c r="N588" s="129"/>
      <c r="O588" s="133"/>
      <c r="Q588" s="134">
        <f t="shared" si="696"/>
        <v>0</v>
      </c>
      <c r="S588" s="126">
        <f t="shared" si="697"/>
        <v>0</v>
      </c>
      <c r="T588" s="135">
        <f t="shared" si="698"/>
        <v>0</v>
      </c>
      <c r="V588" s="95"/>
      <c r="W588" s="137"/>
      <c r="X588" s="137"/>
      <c r="Y588" s="137"/>
      <c r="Z588" s="138"/>
      <c r="AB588" s="139"/>
      <c r="AC588" s="137"/>
      <c r="AD588" s="137"/>
      <c r="AE588" s="137"/>
      <c r="AF588" s="137"/>
      <c r="AG588" s="140"/>
      <c r="AI588" s="134">
        <f t="shared" si="699"/>
        <v>0</v>
      </c>
      <c r="AK588" s="141">
        <f t="shared" si="700"/>
        <v>0</v>
      </c>
      <c r="AL588" s="142">
        <f t="shared" si="701"/>
        <v>0</v>
      </c>
      <c r="AN588" s="95"/>
      <c r="AO588" s="144"/>
      <c r="AP588" s="144"/>
      <c r="AQ588" s="144"/>
      <c r="AR588" s="145"/>
      <c r="AS588" s="146"/>
      <c r="AT588" s="147"/>
      <c r="AU588" s="144"/>
      <c r="AV588" s="144"/>
      <c r="AW588" s="144"/>
      <c r="AX588" s="144"/>
      <c r="AY588" s="148"/>
      <c r="BA588" s="110">
        <f t="shared" si="702"/>
        <v>0</v>
      </c>
      <c r="BB588" s="149"/>
      <c r="BC588" s="126">
        <f t="shared" si="679"/>
        <v>0</v>
      </c>
      <c r="BD588" s="127">
        <f t="shared" si="703"/>
        <v>0</v>
      </c>
      <c r="BF588" s="113"/>
      <c r="BG588" s="151"/>
      <c r="BH588" s="151"/>
      <c r="BI588" s="151"/>
      <c r="BJ588" s="152"/>
      <c r="BL588" s="153"/>
      <c r="BM588" s="151"/>
      <c r="BN588" s="151"/>
      <c r="BO588" s="151"/>
      <c r="BP588" s="151"/>
      <c r="BQ588" s="154"/>
      <c r="BS588" s="110">
        <f t="shared" si="704"/>
        <v>0</v>
      </c>
      <c r="BT588" s="149"/>
      <c r="BU588" s="126">
        <f t="shared" si="680"/>
        <v>0</v>
      </c>
      <c r="BV588" s="127">
        <f t="shared" si="706"/>
        <v>0</v>
      </c>
      <c r="BX588" s="119"/>
      <c r="BY588" s="156"/>
      <c r="BZ588" s="156"/>
      <c r="CA588" s="156"/>
      <c r="CB588" s="157"/>
      <c r="CD588" s="158"/>
      <c r="CE588" s="156"/>
      <c r="CF588" s="156"/>
      <c r="CG588" s="156"/>
      <c r="CH588" s="156"/>
      <c r="CI588" s="159"/>
      <c r="CK588" s="110">
        <f t="shared" si="705"/>
        <v>0</v>
      </c>
    </row>
    <row r="589" spans="1:89" s="125" customFormat="1" x14ac:dyDescent="0.3">
      <c r="A589" s="93" t="s">
        <v>37</v>
      </c>
      <c r="B589" s="127"/>
      <c r="C589"/>
      <c r="D589" s="95"/>
      <c r="E589" s="160"/>
      <c r="F589" s="160"/>
      <c r="G589" s="160"/>
      <c r="H589" s="161"/>
      <c r="I589" s="131"/>
      <c r="J589" s="175"/>
      <c r="K589" s="160"/>
      <c r="L589" s="160"/>
      <c r="M589" s="160"/>
      <c r="N589" s="160"/>
      <c r="O589" s="176"/>
      <c r="P589"/>
      <c r="Q589" s="134"/>
      <c r="R589"/>
      <c r="S589" s="93" t="s">
        <v>37</v>
      </c>
      <c r="T589" s="135"/>
      <c r="U589"/>
      <c r="V589" s="95"/>
      <c r="W589" s="165"/>
      <c r="X589" s="165"/>
      <c r="Y589" s="165"/>
      <c r="Z589" s="166"/>
      <c r="AA589"/>
      <c r="AB589" s="177"/>
      <c r="AC589" s="165"/>
      <c r="AD589" s="165"/>
      <c r="AE589" s="165"/>
      <c r="AF589" s="165"/>
      <c r="AG589" s="178"/>
      <c r="AH589"/>
      <c r="AI589" s="101"/>
      <c r="AJ589"/>
      <c r="AK589" s="102"/>
      <c r="AL589" s="142"/>
      <c r="AM589" s="26"/>
      <c r="AN589" s="95"/>
      <c r="AO589" s="170"/>
      <c r="AP589" s="170"/>
      <c r="AQ589" s="170"/>
      <c r="AR589" s="171"/>
      <c r="AS589" s="107"/>
      <c r="AT589" s="172"/>
      <c r="AU589" s="170"/>
      <c r="AV589" s="170"/>
      <c r="AW589" s="170"/>
      <c r="AX589" s="170"/>
      <c r="AY589" s="173"/>
      <c r="AZ589" s="107"/>
      <c r="BA589" s="174"/>
      <c r="BB589" s="111"/>
      <c r="BC589" s="93" t="str">
        <f>BC562</f>
        <v>GAN. CEBA</v>
      </c>
      <c r="BD589" s="127"/>
      <c r="BE589" s="26"/>
      <c r="BF589" s="113"/>
      <c r="BG589" s="114"/>
      <c r="BH589" s="114"/>
      <c r="BI589" s="114"/>
      <c r="BJ589" s="115"/>
      <c r="BK589" s="112"/>
      <c r="BL589" s="116"/>
      <c r="BM589" s="114"/>
      <c r="BN589" s="114"/>
      <c r="BO589" s="114"/>
      <c r="BP589" s="114"/>
      <c r="BQ589" s="117"/>
      <c r="BR589" s="26"/>
      <c r="BS589" s="118"/>
      <c r="BT589" s="111"/>
      <c r="BU589" s="93" t="str">
        <f>BU562</f>
        <v>GAN. CEBA</v>
      </c>
      <c r="BV589" s="127"/>
      <c r="BW589" s="26"/>
      <c r="BX589" s="119"/>
      <c r="BY589" s="120"/>
      <c r="BZ589" s="120"/>
      <c r="CA589" s="120"/>
      <c r="CB589" s="121"/>
      <c r="CC589" s="112"/>
      <c r="CD589" s="122"/>
      <c r="CE589" s="120"/>
      <c r="CF589" s="120"/>
      <c r="CG589" s="120"/>
      <c r="CH589" s="120"/>
      <c r="CI589" s="123"/>
      <c r="CJ589" s="26"/>
      <c r="CK589" s="124"/>
    </row>
    <row r="590" spans="1:89" x14ac:dyDescent="0.3">
      <c r="A590" s="126" t="str">
        <f>+A563</f>
        <v>NOVILLOS</v>
      </c>
      <c r="B590" s="127">
        <f>+Q563</f>
        <v>45</v>
      </c>
      <c r="D590" s="95"/>
      <c r="E590" s="129"/>
      <c r="F590" s="129"/>
      <c r="G590" s="129"/>
      <c r="H590" s="130"/>
      <c r="I590" s="131"/>
      <c r="J590" s="132"/>
      <c r="K590" s="129"/>
      <c r="L590" s="129"/>
      <c r="M590" s="129"/>
      <c r="N590" s="129"/>
      <c r="O590" s="133"/>
      <c r="Q590" s="134">
        <f>SUM(B590+D590+E590+F590+G590+H590-J590-K590-L590-M590-N590-O590)</f>
        <v>45</v>
      </c>
      <c r="S590" s="126" t="str">
        <f>+S563</f>
        <v>NOVILLOS</v>
      </c>
      <c r="T590" s="135">
        <f>+AI563</f>
        <v>0</v>
      </c>
      <c r="V590" s="95"/>
      <c r="W590" s="137"/>
      <c r="X590" s="137"/>
      <c r="Y590" s="137"/>
      <c r="Z590" s="138"/>
      <c r="AB590" s="139"/>
      <c r="AC590" s="137"/>
      <c r="AD590" s="137"/>
      <c r="AE590" s="137"/>
      <c r="AF590" s="137"/>
      <c r="AG590" s="140"/>
      <c r="AI590" s="134">
        <f>SUM(T590+V590+W590+X590+Y590+Z590-AB590-AC590-AD590-AE590-AF590-AG590)</f>
        <v>0</v>
      </c>
      <c r="AK590" s="179">
        <f>AK563</f>
        <v>0</v>
      </c>
      <c r="AL590" s="142">
        <f>+BA563</f>
        <v>0</v>
      </c>
      <c r="AN590" s="95"/>
      <c r="AO590" s="144"/>
      <c r="AP590" s="144"/>
      <c r="AQ590" s="144"/>
      <c r="AR590" s="145"/>
      <c r="AS590" s="146"/>
      <c r="AT590" s="147"/>
      <c r="AU590" s="144"/>
      <c r="AV590" s="144"/>
      <c r="AW590" s="144"/>
      <c r="AX590" s="144"/>
      <c r="AY590" s="148"/>
      <c r="BA590" s="110">
        <f>SUM(AL590+AN590+AO590+AP590+AQ590+AR590-AT590-AU590-AV590-AW590-AX590-AY590)</f>
        <v>0</v>
      </c>
      <c r="BB590" s="149"/>
      <c r="BC590" s="126" t="str">
        <f t="shared" si="679"/>
        <v>NOVILLOS</v>
      </c>
      <c r="BD590" s="127">
        <f>+BS563</f>
        <v>275</v>
      </c>
      <c r="BF590" s="113"/>
      <c r="BG590" s="151"/>
      <c r="BH590" s="151"/>
      <c r="BI590" s="151"/>
      <c r="BJ590" s="152"/>
      <c r="BL590" s="153"/>
      <c r="BM590" s="151"/>
      <c r="BN590" s="151"/>
      <c r="BO590" s="151"/>
      <c r="BP590" s="151"/>
      <c r="BQ590" s="154"/>
      <c r="BS590" s="110">
        <f>SUM(BD590+BF590+BG590+BH590+BI590+BJ590-BL590-BM590-BN590-BO590-BP590-BQ590)</f>
        <v>275</v>
      </c>
      <c r="BT590" s="149"/>
      <c r="BU590" s="126" t="str">
        <f t="shared" si="680"/>
        <v>NOVILLOS</v>
      </c>
      <c r="BV590" s="127">
        <f>+CK563</f>
        <v>176</v>
      </c>
      <c r="BX590" s="119"/>
      <c r="BY590" s="156"/>
      <c r="BZ590" s="156"/>
      <c r="CA590" s="156"/>
      <c r="CB590" s="157"/>
      <c r="CD590" s="158"/>
      <c r="CE590" s="156"/>
      <c r="CF590" s="156"/>
      <c r="CG590" s="156"/>
      <c r="CH590" s="156"/>
      <c r="CI590" s="159"/>
      <c r="CK590" s="110">
        <f>SUM(BV590+BX590+BY590+BZ590+CA590+CB590-CD590-CE590-CF590-CG590-CH590-CI590)</f>
        <v>176</v>
      </c>
    </row>
    <row r="591" spans="1:89" x14ac:dyDescent="0.3">
      <c r="A591" s="126" t="str">
        <f>+A564</f>
        <v>CALENTADORES</v>
      </c>
      <c r="B591" s="127">
        <f>+Q564</f>
        <v>0</v>
      </c>
      <c r="D591" s="95"/>
      <c r="E591" s="129"/>
      <c r="F591" s="129"/>
      <c r="G591" s="129"/>
      <c r="H591" s="130"/>
      <c r="I591" s="131"/>
      <c r="J591" s="132"/>
      <c r="K591" s="129"/>
      <c r="L591" s="129"/>
      <c r="M591" s="129"/>
      <c r="N591" s="129"/>
      <c r="O591" s="133"/>
      <c r="Q591" s="134">
        <f>SUM(B591+D591+E591+F591+G591+H591-J591-K591-L591-M591-N591-O591)</f>
        <v>0</v>
      </c>
      <c r="S591" s="126" t="str">
        <f>+S564</f>
        <v>CALENTADORES</v>
      </c>
      <c r="T591" s="135">
        <f>+AI564</f>
        <v>0</v>
      </c>
      <c r="V591" s="95"/>
      <c r="W591" s="137"/>
      <c r="X591" s="137"/>
      <c r="Y591" s="137"/>
      <c r="Z591" s="138"/>
      <c r="AB591" s="139"/>
      <c r="AC591" s="137"/>
      <c r="AD591" s="137"/>
      <c r="AE591" s="137"/>
      <c r="AF591" s="137"/>
      <c r="AG591" s="140"/>
      <c r="AI591" s="134">
        <f>SUM(T591+V591+W591+X591+Y591+Z591-AB591-AC591-AD591-AE591-AF591-AG591)</f>
        <v>0</v>
      </c>
      <c r="AK591" s="179">
        <f>AK564</f>
        <v>0</v>
      </c>
      <c r="AL591" s="142">
        <f>+BA564</f>
        <v>0</v>
      </c>
      <c r="AN591" s="95"/>
      <c r="AO591" s="144"/>
      <c r="AP591" s="144"/>
      <c r="AQ591" s="144"/>
      <c r="AR591" s="145"/>
      <c r="AS591" s="146"/>
      <c r="AT591" s="147"/>
      <c r="AU591" s="144"/>
      <c r="AV591" s="144"/>
      <c r="AW591" s="144"/>
      <c r="AX591" s="144"/>
      <c r="AY591" s="148"/>
      <c r="BA591" s="110">
        <f>SUM(AL591+AN591+AO591+AP591+AQ591+AR591-AT591-AU591-AV591-AW591-AX591-AY591)</f>
        <v>0</v>
      </c>
      <c r="BB591" s="149"/>
      <c r="BC591" s="126" t="str">
        <f t="shared" si="679"/>
        <v>CALENTADORES</v>
      </c>
      <c r="BD591" s="127">
        <f>+BS564</f>
        <v>0</v>
      </c>
      <c r="BF591" s="113"/>
      <c r="BG591" s="151"/>
      <c r="BH591" s="151"/>
      <c r="BI591" s="151"/>
      <c r="BJ591" s="152"/>
      <c r="BL591" s="153"/>
      <c r="BM591" s="151"/>
      <c r="BN591" s="151"/>
      <c r="BO591" s="151"/>
      <c r="BP591" s="151"/>
      <c r="BQ591" s="154"/>
      <c r="BS591" s="110">
        <f>SUM(BD591+BF591+BG591+BH591+BI591+BJ591-BL591-BM591-BN591-BO591-BP591-BQ591)</f>
        <v>0</v>
      </c>
      <c r="BT591" s="149"/>
      <c r="BU591" s="126" t="str">
        <f t="shared" si="680"/>
        <v>CALENTADORES</v>
      </c>
      <c r="BV591" s="127">
        <f>+CK564</f>
        <v>0</v>
      </c>
      <c r="BX591" s="119"/>
      <c r="BY591" s="156"/>
      <c r="BZ591" s="156"/>
      <c r="CA591" s="156"/>
      <c r="CB591" s="157"/>
      <c r="CD591" s="158"/>
      <c r="CE591" s="156"/>
      <c r="CF591" s="156"/>
      <c r="CG591" s="156"/>
      <c r="CH591" s="156"/>
      <c r="CI591" s="159"/>
      <c r="CK591" s="110">
        <f>SUM(BV591+BX591+BY591+BZ591+CA591+CB591-CD591-CE591-CF591-CG591-CH591-CI591)</f>
        <v>0</v>
      </c>
    </row>
    <row r="592" spans="1:89" x14ac:dyDescent="0.3">
      <c r="A592" s="126" t="str">
        <f>+A565</f>
        <v>VACAS CUCHILLO</v>
      </c>
      <c r="B592" s="127">
        <f>+Q565</f>
        <v>0</v>
      </c>
      <c r="D592" s="95"/>
      <c r="E592" s="129"/>
      <c r="F592" s="129"/>
      <c r="G592" s="129"/>
      <c r="H592" s="130"/>
      <c r="I592" s="131"/>
      <c r="J592" s="132"/>
      <c r="K592" s="129"/>
      <c r="L592" s="129"/>
      <c r="M592" s="129"/>
      <c r="N592" s="129"/>
      <c r="O592" s="133"/>
      <c r="Q592" s="134">
        <f>SUM(B592+D592+E592+F592+G592+H592-J592-K592-L592-M592-N592-O592)</f>
        <v>0</v>
      </c>
      <c r="S592" s="126" t="str">
        <f>+S565</f>
        <v>VACAS CUCHILLO</v>
      </c>
      <c r="T592" s="135">
        <f>+AI565</f>
        <v>0</v>
      </c>
      <c r="V592" s="95"/>
      <c r="W592" s="137"/>
      <c r="X592" s="137"/>
      <c r="Y592" s="137"/>
      <c r="Z592" s="138"/>
      <c r="AB592" s="139"/>
      <c r="AC592" s="137"/>
      <c r="AD592" s="137"/>
      <c r="AE592" s="137"/>
      <c r="AF592" s="137"/>
      <c r="AG592" s="140"/>
      <c r="AI592" s="134">
        <f>SUM(T592+V592+W592+X592+Y592+Z592-AB592-AC592-AD592-AE592-AF592-AG592)</f>
        <v>0</v>
      </c>
      <c r="AK592" s="179">
        <f>AK565</f>
        <v>0</v>
      </c>
      <c r="AL592" s="142">
        <f>+BA565</f>
        <v>0</v>
      </c>
      <c r="AN592" s="95"/>
      <c r="AO592" s="144"/>
      <c r="AP592" s="144"/>
      <c r="AQ592" s="144"/>
      <c r="AR592" s="145"/>
      <c r="AS592" s="146"/>
      <c r="AT592" s="147"/>
      <c r="AU592" s="144"/>
      <c r="AV592" s="144"/>
      <c r="AW592" s="144"/>
      <c r="AX592" s="144"/>
      <c r="AY592" s="148"/>
      <c r="BA592" s="110">
        <f>SUM(AL592+AN592+AO592+AP592+AQ592+AR592-AT592-AU592-AV592-AW592-AX592-AY592)</f>
        <v>0</v>
      </c>
      <c r="BB592" s="149"/>
      <c r="BC592" s="126" t="str">
        <f t="shared" si="679"/>
        <v>VACAS CUCHILLO</v>
      </c>
      <c r="BD592" s="127">
        <f>+BS565</f>
        <v>0</v>
      </c>
      <c r="BF592" s="113"/>
      <c r="BG592" s="151"/>
      <c r="BH592" s="151"/>
      <c r="BI592" s="151"/>
      <c r="BJ592" s="152"/>
      <c r="BL592" s="153"/>
      <c r="BM592" s="151"/>
      <c r="BN592" s="151"/>
      <c r="BO592" s="151"/>
      <c r="BP592" s="151"/>
      <c r="BQ592" s="154"/>
      <c r="BS592" s="110">
        <f>SUM(BD592+BF592+BG592+BH592+BI592+BJ592-BL592-BM592-BN592-BO592-BP592-BQ592)</f>
        <v>0</v>
      </c>
      <c r="BT592" s="149"/>
      <c r="BU592" s="126" t="str">
        <f t="shared" si="680"/>
        <v>VACAS CUCHILLO</v>
      </c>
      <c r="BV592" s="127">
        <f>+CK565</f>
        <v>0</v>
      </c>
      <c r="BX592" s="119"/>
      <c r="BY592" s="156"/>
      <c r="BZ592" s="156"/>
      <c r="CA592" s="156"/>
      <c r="CB592" s="157"/>
      <c r="CD592" s="158"/>
      <c r="CE592" s="156"/>
      <c r="CF592" s="156"/>
      <c r="CG592" s="156"/>
      <c r="CH592" s="156"/>
      <c r="CI592" s="159"/>
      <c r="CK592" s="110">
        <f>SUM(BV592+BX592+BY592+BZ592+CA592+CB592-CD592-CE592-CF592-CG592-CH592-CI592)</f>
        <v>0</v>
      </c>
    </row>
    <row r="593" spans="1:89" ht="15" thickBot="1" x14ac:dyDescent="0.35">
      <c r="A593" s="126" t="str">
        <f>+A566</f>
        <v>NOVILLAS CUCHILLOS</v>
      </c>
      <c r="B593" s="127">
        <f>+Q566</f>
        <v>0</v>
      </c>
      <c r="D593" s="95"/>
      <c r="E593" s="180"/>
      <c r="F593" s="180"/>
      <c r="G593" s="180"/>
      <c r="H593" s="181"/>
      <c r="I593" s="131"/>
      <c r="J593" s="182"/>
      <c r="K593" s="183"/>
      <c r="L593" s="183"/>
      <c r="M593" s="183"/>
      <c r="N593" s="183"/>
      <c r="O593" s="184"/>
      <c r="Q593" s="134">
        <f>SUM(B593+D593+E593+F593+G593+H593-J593-K593-L593-M593-N593-O593)</f>
        <v>0</v>
      </c>
      <c r="S593" s="126" t="str">
        <f>+S566</f>
        <v>NOVILLAS CUCHILLOS</v>
      </c>
      <c r="T593" s="135">
        <f>+AI566</f>
        <v>0</v>
      </c>
      <c r="V593" s="95"/>
      <c r="W593" s="185"/>
      <c r="X593" s="185"/>
      <c r="Y593" s="185"/>
      <c r="Z593" s="186"/>
      <c r="AB593" s="187"/>
      <c r="AC593" s="188"/>
      <c r="AD593" s="188"/>
      <c r="AE593" s="188"/>
      <c r="AF593" s="188"/>
      <c r="AG593" s="189"/>
      <c r="AI593" s="134">
        <f>SUM(T593+V593+W593+X593+Y593+Z593-AB593-AC593-AD593-AE593-AF593-AG593)</f>
        <v>0</v>
      </c>
      <c r="AK593" s="179">
        <f>AK566</f>
        <v>0</v>
      </c>
      <c r="AL593" s="142">
        <f>+BA566</f>
        <v>0</v>
      </c>
      <c r="AN593" s="95"/>
      <c r="AO593" s="190"/>
      <c r="AP593" s="190"/>
      <c r="AQ593" s="190"/>
      <c r="AR593" s="191"/>
      <c r="AS593" s="146"/>
      <c r="AT593" s="192"/>
      <c r="AU593" s="193"/>
      <c r="AV593" s="193"/>
      <c r="AW593" s="193"/>
      <c r="AX593" s="193"/>
      <c r="AY593" s="194"/>
      <c r="BA593" s="110">
        <f>SUM(AL593+AN593+AO593+AP593+AQ593+AR593-AT593-AU593-AV593-AW593-AX593-AY593)</f>
        <v>0</v>
      </c>
      <c r="BB593" s="149"/>
      <c r="BC593" s="126" t="str">
        <f t="shared" si="679"/>
        <v>NOVILLAS CUCHILLOS</v>
      </c>
      <c r="BD593" s="127">
        <f>+BS566</f>
        <v>0</v>
      </c>
      <c r="BF593" s="113"/>
      <c r="BG593" s="151"/>
      <c r="BH593" s="151"/>
      <c r="BI593" s="151"/>
      <c r="BJ593" s="152"/>
      <c r="BL593" s="153"/>
      <c r="BM593" s="151"/>
      <c r="BN593" s="151"/>
      <c r="BO593" s="151"/>
      <c r="BP593" s="151"/>
      <c r="BQ593" s="154"/>
      <c r="BS593" s="110">
        <f>SUM(BD593+BF593+BG593+BH593+BI593+BJ593-BL593-BM593-BN593-BO593-BP593-BQ593)</f>
        <v>0</v>
      </c>
      <c r="BT593" s="149"/>
      <c r="BU593" s="126" t="str">
        <f t="shared" si="680"/>
        <v>NOVILLAS CUCHILLOS</v>
      </c>
      <c r="BV593" s="127">
        <f>+CK566</f>
        <v>0</v>
      </c>
      <c r="BX593" s="119"/>
      <c r="BY593" s="156"/>
      <c r="BZ593" s="156"/>
      <c r="CA593" s="156"/>
      <c r="CB593" s="157"/>
      <c r="CD593" s="158"/>
      <c r="CE593" s="156"/>
      <c r="CF593" s="156"/>
      <c r="CG593" s="156"/>
      <c r="CH593" s="156"/>
      <c r="CI593" s="159"/>
      <c r="CK593" s="110">
        <f>SUM(BV593+BX593+BY593+BZ593+CA593+CB593-CD593-CE593-CF593-CG593-CH593-CI593)</f>
        <v>0</v>
      </c>
    </row>
    <row r="594" spans="1:89" ht="13.5" customHeight="1" x14ac:dyDescent="0.3">
      <c r="A594" s="195" t="s">
        <v>42</v>
      </c>
      <c r="B594" s="196">
        <f>SUM(B575:B593)</f>
        <v>561</v>
      </c>
      <c r="D594" s="197">
        <f>+D575+D576+D577+D578+D579+D580+D582+D583+D584+D585+D586+D587+D588+D590+D591+D592+D593</f>
        <v>0</v>
      </c>
      <c r="E594" s="197">
        <f>+E575+E576+E577+E578+E579+E580+E582+E583+E584+E585+E586+E587+E588+E590+E591+E592+E593</f>
        <v>0</v>
      </c>
      <c r="F594" s="197">
        <f>+F575+F576+F577+F578+F579+F580+F582+F583+F584+F585+F586+F587+F588+F590+F591+F592+F593</f>
        <v>0</v>
      </c>
      <c r="G594" s="197">
        <f>+G575+G576+G577+G578+G579+G580+G582+G583+G584+G585+G586+G587+G588+G590+G591+G592+G593</f>
        <v>0</v>
      </c>
      <c r="H594" s="197">
        <f>+H575+H576+H577+H578+H579+H580+H582+H583+H584+H585+H586+H587+H588+H590+H591+H592+H593</f>
        <v>0</v>
      </c>
      <c r="J594" s="198">
        <f t="shared" ref="J594:O594" si="707">+J575+J576+J577+J578+J579+J580+J582+J583+J584+J585+J586+J587+J588+J590+J591+J592+J593</f>
        <v>0</v>
      </c>
      <c r="K594" s="198">
        <f t="shared" si="707"/>
        <v>0</v>
      </c>
      <c r="L594" s="198">
        <f t="shared" si="707"/>
        <v>0</v>
      </c>
      <c r="M594" s="198">
        <f t="shared" si="707"/>
        <v>0</v>
      </c>
      <c r="N594" s="198">
        <f t="shared" si="707"/>
        <v>0</v>
      </c>
      <c r="O594" s="198">
        <f t="shared" si="707"/>
        <v>0</v>
      </c>
      <c r="Q594" s="134">
        <f>+SUM(B594:H594)-SUM(J594:O594)</f>
        <v>561</v>
      </c>
      <c r="S594" s="195" t="s">
        <v>42</v>
      </c>
      <c r="T594" s="196">
        <f>SUM(T575:T593)</f>
        <v>328</v>
      </c>
      <c r="V594" s="199">
        <f>+V575+V576+V577+V578+V579+V580+V582+V583+V584+V585+V586+V587+V588+V590+V591+V592+V593</f>
        <v>1</v>
      </c>
      <c r="W594" s="199">
        <f>+W575+W576+W577+W578+W579+W580+W582+W583+W584+W585+W586+W587+W588+W590+W591+W592+W593</f>
        <v>0</v>
      </c>
      <c r="X594" s="199">
        <f>+X575+X576+X577+X578+X579+X580+X582+X583+X584+X585+X586+X587+X588+X590+X591+X592+X593</f>
        <v>0</v>
      </c>
      <c r="Y594" s="199">
        <f>+Y575+Y576+Y577+Y578+Y579+Y580+Y582+Y583+Y584+Y585+Y586+Y587+Y588+Y590+Y591+Y592+Y593</f>
        <v>0</v>
      </c>
      <c r="Z594" s="199">
        <f>+Z575+Z576+Z577+Z578+Z579+Z580+Z582+Z583+Z584+Z585+Z586+Z587+Z588+Z590+Z591+Z592+Z593</f>
        <v>1</v>
      </c>
      <c r="AB594" s="200">
        <f t="shared" ref="AB594:AG594" si="708">+AB575+AB576+AB577+AB578+AB579+AB580+AB582+AB583+AB584+AB585+AB586+AB587+AB588+AB590+AB591+AB592+AB593</f>
        <v>0</v>
      </c>
      <c r="AC594" s="200">
        <f t="shared" si="708"/>
        <v>0</v>
      </c>
      <c r="AD594" s="200">
        <f t="shared" si="708"/>
        <v>0</v>
      </c>
      <c r="AE594" s="200">
        <f t="shared" si="708"/>
        <v>0</v>
      </c>
      <c r="AF594" s="200">
        <f t="shared" si="708"/>
        <v>0</v>
      </c>
      <c r="AG594" s="200">
        <f t="shared" si="708"/>
        <v>1</v>
      </c>
      <c r="AI594" s="134">
        <f>+SUM(T594:Z594)-SUM(AB594:AG594)</f>
        <v>329</v>
      </c>
      <c r="AK594" s="62" t="s">
        <v>42</v>
      </c>
      <c r="AL594" s="201">
        <f>SUM(AL575:AL593)</f>
        <v>28</v>
      </c>
      <c r="AN594" s="201">
        <f>+AN575+AN576+AN577+AN578+AN579+AN580+AN582+AN583+AN584+AN585+AN586+AN587+AN588+AN590+AN591+AN592+AN593</f>
        <v>0</v>
      </c>
      <c r="AO594" s="201">
        <f>+AO575+AO576+AO577+AO578+AO579+AO580+AO582+AO583+AO584+AO585+AO586+AO587+AO588+AO590+AO591+AO592+AO593</f>
        <v>0</v>
      </c>
      <c r="AP594" s="201">
        <f>+AP575+AP576+AP577+AP578+AP579+AP580+AP582+AP583+AP584+AP585+AP586+AP587+AP588+AP590+AP591+AP592+AP593</f>
        <v>0</v>
      </c>
      <c r="AQ594" s="201">
        <f>+AQ575+AQ576+AQ577+AQ578+AQ579+AQ580+AQ582+AQ583+AQ584+AQ585+AQ586+AQ587+AQ588+AQ590+AQ591+AQ592+AQ593</f>
        <v>0</v>
      </c>
      <c r="AR594" s="201">
        <f>+AR575+AR576+AR577+AR578+AR579+AR580+AR582+AR583+AR584+AR585+AR586+AR587+AR588+AR590+AR591+AR592+AR593</f>
        <v>0</v>
      </c>
      <c r="AT594" s="201">
        <f t="shared" ref="AT594:AY594" si="709">+AT575+AT576+AT577+AT578+AT579+AT580+AT582+AT583+AT584+AT585+AT586+AT587+AT588+AT590+AT591+AT592+AT593</f>
        <v>0</v>
      </c>
      <c r="AU594" s="201">
        <f t="shared" si="709"/>
        <v>0</v>
      </c>
      <c r="AV594" s="201">
        <f t="shared" si="709"/>
        <v>0</v>
      </c>
      <c r="AW594" s="201">
        <f t="shared" si="709"/>
        <v>0</v>
      </c>
      <c r="AX594" s="201">
        <f t="shared" si="709"/>
        <v>0</v>
      </c>
      <c r="AY594" s="201">
        <f t="shared" si="709"/>
        <v>0</v>
      </c>
      <c r="BA594" s="110">
        <f>+SUM(AL594:AR594)-SUM(AT594:AY594)</f>
        <v>28</v>
      </c>
      <c r="BB594" s="149"/>
      <c r="BC594" s="62" t="s">
        <v>42</v>
      </c>
      <c r="BD594" s="201">
        <f>SUM(BD575:BD593)</f>
        <v>275</v>
      </c>
      <c r="BF594" s="201">
        <f>+BF575+BF576+BF577+BF578+BF579+BF580+BF582+BF583+BF584+BF585+BF586+BF587+BF588+BF590+BF591+BF592+BF593</f>
        <v>0</v>
      </c>
      <c r="BG594" s="201">
        <f>+BG575+BG576+BG577+BG578+BG579+BG580+BG582+BG583+BG584+BG585+BG586+BG587+BG588+BG590+BG591+BG592+BG593</f>
        <v>0</v>
      </c>
      <c r="BH594" s="201">
        <f>+BH575+BH576+BH577+BH578+BH579+BH580+BH582+BH583+BH584+BH585+BH586+BH587+BH588+BH590+BH591+BH592+BH593</f>
        <v>0</v>
      </c>
      <c r="BI594" s="201">
        <f>+BI575+BI576+BI577+BI578+BI579+BI580+BI582+BI583+BI584+BI585+BI586+BI587+BI588+BI590+BI591+BI592+BI593</f>
        <v>0</v>
      </c>
      <c r="BJ594" s="201">
        <f>+BJ575+BJ576+BJ577+BJ578+BJ579+BJ580+BJ582+BJ583+BJ584+BJ585+BJ586+BJ587+BJ588+BJ590+BJ591+BJ592+BJ593</f>
        <v>0</v>
      </c>
      <c r="BL594" s="201">
        <f t="shared" ref="BL594:BQ594" si="710">+BL575+BL576+BL577+BL578+BL579+BL580+BL582+BL583+BL584+BL585+BL586+BL587+BL588+BL590+BL591+BL592+BL593</f>
        <v>0</v>
      </c>
      <c r="BM594" s="201">
        <f t="shared" si="710"/>
        <v>0</v>
      </c>
      <c r="BN594" s="201">
        <f t="shared" si="710"/>
        <v>0</v>
      </c>
      <c r="BO594" s="201">
        <f t="shared" si="710"/>
        <v>0</v>
      </c>
      <c r="BP594" s="201">
        <f t="shared" si="710"/>
        <v>0</v>
      </c>
      <c r="BQ594" s="201">
        <f t="shared" si="710"/>
        <v>0</v>
      </c>
      <c r="BS594" s="110">
        <f>+SUM(BD594:BJ594)-SUM(BL594:BQ594)</f>
        <v>275</v>
      </c>
      <c r="BT594" s="149"/>
      <c r="BU594" s="62" t="s">
        <v>42</v>
      </c>
      <c r="BV594" s="201">
        <f>SUM(BV575:BV593)</f>
        <v>178</v>
      </c>
      <c r="BX594" s="201">
        <f>+BX575+BX576+BX577+BX578+BX579+BX580+BX582+BX583+BX584+BX585+BX586+BX587+BX588+BX590+BX591+BX592+BX593</f>
        <v>0</v>
      </c>
      <c r="BY594" s="201">
        <f>+BY575+BY576+BY577+BY578+BY579+BY580+BY582+BY583+BY584+BY585+BY586+BY587+BY588+BY590+BY591+BY592+BY593</f>
        <v>0</v>
      </c>
      <c r="BZ594" s="201">
        <f>+BZ575+BZ576+BZ577+BZ578+BZ579+BZ580+BZ582+BZ583+BZ584+BZ585+BZ586+BZ587+BZ588+BZ590+BZ591+BZ592+BZ593</f>
        <v>0</v>
      </c>
      <c r="CA594" s="201">
        <f>+CA575+CA576+CA577+CA578+CA579+CA580+CA582+CA583+CA584+CA585+CA586+CA587+CA588+CA590+CA591+CA592+CA593</f>
        <v>0</v>
      </c>
      <c r="CB594" s="201">
        <f>+CB575+CB576+CB577+CB578+CB579+CB580+CB582+CB583+CB584+CB585+CB586+CB587+CB588+CB590+CB591+CB592+CB593</f>
        <v>0</v>
      </c>
      <c r="CD594" s="201">
        <f t="shared" ref="CD594:CI594" si="711">+CD575+CD576+CD577+CD578+CD579+CD580+CD582+CD583+CD584+CD585+CD586+CD587+CD588+CD590+CD591+CD592+CD593</f>
        <v>0</v>
      </c>
      <c r="CE594" s="201">
        <f t="shared" si="711"/>
        <v>0</v>
      </c>
      <c r="CF594" s="201">
        <f t="shared" si="711"/>
        <v>0</v>
      </c>
      <c r="CG594" s="201">
        <f t="shared" si="711"/>
        <v>0</v>
      </c>
      <c r="CH594" s="201">
        <f t="shared" si="711"/>
        <v>0</v>
      </c>
      <c r="CI594" s="201">
        <f t="shared" si="711"/>
        <v>0</v>
      </c>
      <c r="CK594" s="110">
        <f>+SUM(BV594:CB594)-SUM(CD594:CI594)</f>
        <v>178</v>
      </c>
    </row>
    <row r="595" spans="1:89" s="13" customFormat="1" x14ac:dyDescent="0.3">
      <c r="A595" s="12"/>
      <c r="Q595" s="14"/>
      <c r="S595" s="12"/>
      <c r="AI595" s="14" t="e">
        <f>#REF!-AI594</f>
        <v>#REF!</v>
      </c>
      <c r="AK595" s="15"/>
      <c r="AL595" s="16"/>
      <c r="AM595" s="16"/>
      <c r="AN595" s="16"/>
      <c r="AO595" s="16"/>
      <c r="AP595" s="16"/>
      <c r="AQ595" s="16"/>
      <c r="AR595" s="16"/>
      <c r="AS595" s="16"/>
      <c r="AT595" s="16"/>
      <c r="AU595" s="16"/>
      <c r="AV595" s="16"/>
      <c r="AW595" s="16"/>
      <c r="AX595" s="16"/>
      <c r="AY595" s="16"/>
      <c r="AZ595" s="16"/>
      <c r="BA595" s="17">
        <f>BB594-BA594</f>
        <v>-28</v>
      </c>
      <c r="BB595" s="14"/>
      <c r="BC595" s="15"/>
      <c r="BD595" s="16"/>
      <c r="BE595" s="16"/>
      <c r="BF595" s="16"/>
      <c r="BG595" s="16"/>
      <c r="BH595" s="16"/>
      <c r="BI595" s="16"/>
      <c r="BJ595" s="16"/>
      <c r="BK595" s="16"/>
      <c r="BL595" s="16"/>
      <c r="BM595" s="16"/>
      <c r="BN595" s="16"/>
      <c r="BO595" s="16"/>
      <c r="BP595" s="16"/>
      <c r="BQ595" s="16"/>
      <c r="BR595" s="16"/>
      <c r="BS595" s="17">
        <f>BT594-BS594</f>
        <v>-275</v>
      </c>
      <c r="BT595" s="14"/>
      <c r="BU595" s="15"/>
      <c r="BV595" s="16"/>
      <c r="BW595" s="16"/>
      <c r="BX595" s="16"/>
      <c r="BY595" s="16"/>
      <c r="BZ595" s="16"/>
      <c r="CA595" s="16"/>
      <c r="CB595" s="16"/>
      <c r="CC595" s="16"/>
      <c r="CD595" s="16"/>
      <c r="CE595" s="16"/>
      <c r="CF595" s="16"/>
      <c r="CG595" s="16"/>
      <c r="CH595" s="16"/>
      <c r="CI595" s="16"/>
      <c r="CJ595" s="16"/>
      <c r="CK595" s="17">
        <f>CL594-CK594</f>
        <v>-178</v>
      </c>
    </row>
    <row r="596" spans="1:89" s="203" customFormat="1" ht="15.6" x14ac:dyDescent="0.3">
      <c r="A596" s="202" t="str">
        <f>+A569</f>
        <v>finca 1</v>
      </c>
      <c r="S596" s="202" t="str">
        <f>+S569</f>
        <v>finca 2</v>
      </c>
      <c r="AK596" s="204" t="str">
        <f>+AK569</f>
        <v>bestias</v>
      </c>
      <c r="AL596" s="26"/>
      <c r="AM596" s="26"/>
      <c r="AN596" s="26"/>
      <c r="AO596" s="26"/>
      <c r="AP596" s="26"/>
      <c r="AQ596" s="26"/>
      <c r="AR596" s="26"/>
      <c r="AS596" s="26"/>
      <c r="AT596" s="26"/>
      <c r="AU596" s="26"/>
      <c r="AV596" s="26"/>
      <c r="AW596" s="26"/>
      <c r="AX596" s="26"/>
      <c r="AY596" s="26"/>
      <c r="AZ596" s="26"/>
      <c r="BA596" s="26"/>
      <c r="BC596" s="204" t="str">
        <f>+BC569</f>
        <v>finca 3</v>
      </c>
      <c r="BD596" s="26"/>
      <c r="BE596" s="26"/>
      <c r="BF596" s="26"/>
      <c r="BG596" s="26"/>
      <c r="BH596" s="26"/>
      <c r="BI596" s="26"/>
      <c r="BJ596" s="26"/>
      <c r="BK596" s="26"/>
      <c r="BL596" s="26"/>
      <c r="BM596" s="26"/>
      <c r="BN596" s="26"/>
      <c r="BO596" s="26"/>
      <c r="BP596" s="26"/>
      <c r="BQ596" s="26"/>
      <c r="BR596" s="26"/>
      <c r="BS596" s="26"/>
      <c r="BU596" s="204" t="str">
        <f>+BU569</f>
        <v>finca 4</v>
      </c>
      <c r="BV596" s="26"/>
      <c r="BW596" s="26"/>
      <c r="BX596" s="26"/>
      <c r="BY596" s="26"/>
      <c r="BZ596" s="26"/>
      <c r="CA596" s="26"/>
      <c r="CB596" s="26"/>
      <c r="CC596" s="26"/>
      <c r="CD596" s="26"/>
      <c r="CE596" s="26"/>
      <c r="CF596" s="26"/>
      <c r="CG596" s="26"/>
      <c r="CH596" s="26"/>
      <c r="CI596" s="26"/>
      <c r="CJ596" s="26"/>
      <c r="CK596" s="26"/>
    </row>
    <row r="597" spans="1:89" s="206" customFormat="1" ht="18" thickBot="1" x14ac:dyDescent="0.35">
      <c r="A597" s="18">
        <f>+A570+1</f>
        <v>43488</v>
      </c>
      <c r="B597" s="205"/>
      <c r="C597" s="205"/>
      <c r="D597" s="205"/>
      <c r="S597" s="207">
        <f>+S571+1</f>
        <v>43488</v>
      </c>
      <c r="T597" s="205"/>
      <c r="U597" s="205"/>
      <c r="V597" s="205"/>
      <c r="AK597" s="208">
        <f>+AK571+1</f>
        <v>43488</v>
      </c>
      <c r="AL597" s="209"/>
      <c r="AM597" s="209"/>
      <c r="AN597" s="209"/>
      <c r="AO597" s="210"/>
      <c r="AP597" s="210"/>
      <c r="AQ597" s="210"/>
      <c r="AR597" s="210"/>
      <c r="AS597" s="210"/>
      <c r="AT597" s="210"/>
      <c r="AU597" s="210"/>
      <c r="AV597" s="210"/>
      <c r="AW597" s="210"/>
      <c r="AX597" s="210"/>
      <c r="AY597" s="210"/>
      <c r="AZ597" s="210"/>
      <c r="BA597" s="210"/>
      <c r="BC597" s="208">
        <f>+BC571+1</f>
        <v>43488</v>
      </c>
      <c r="BD597" s="209"/>
      <c r="BE597" s="209"/>
      <c r="BF597" s="209"/>
      <c r="BG597" s="210"/>
      <c r="BH597" s="210"/>
      <c r="BI597" s="210"/>
      <c r="BJ597" s="210"/>
      <c r="BK597" s="210"/>
      <c r="BL597" s="210"/>
      <c r="BM597" s="210"/>
      <c r="BN597" s="210"/>
      <c r="BO597" s="210"/>
      <c r="BP597" s="210"/>
      <c r="BQ597" s="210"/>
      <c r="BR597" s="210"/>
      <c r="BS597" s="210"/>
      <c r="BU597" s="208">
        <f>+BU571+1</f>
        <v>43488</v>
      </c>
      <c r="BV597" s="209"/>
      <c r="BW597" s="209"/>
      <c r="BX597" s="209"/>
      <c r="BY597" s="210"/>
      <c r="BZ597" s="210"/>
      <c r="CA597" s="210"/>
      <c r="CB597" s="210"/>
      <c r="CC597" s="210"/>
      <c r="CD597" s="210"/>
      <c r="CE597" s="210"/>
      <c r="CF597" s="210"/>
      <c r="CG597" s="210"/>
      <c r="CH597" s="210"/>
      <c r="CI597" s="210"/>
      <c r="CJ597" s="210"/>
      <c r="CK597" s="210"/>
    </row>
    <row r="598" spans="1:89" ht="18" thickBot="1" x14ac:dyDescent="0.35">
      <c r="A598" s="27">
        <f>+A597</f>
        <v>43488</v>
      </c>
      <c r="D598" s="28" t="s">
        <v>5</v>
      </c>
      <c r="E598" s="29"/>
      <c r="F598" s="29"/>
      <c r="G598" s="29"/>
      <c r="H598" s="30"/>
      <c r="I598" s="21"/>
      <c r="J598" s="31" t="s">
        <v>6</v>
      </c>
      <c r="K598" s="32"/>
      <c r="L598" s="32"/>
      <c r="M598" s="32"/>
      <c r="N598" s="32"/>
      <c r="O598" s="33"/>
      <c r="S598" s="27">
        <f>+S597</f>
        <v>43488</v>
      </c>
      <c r="V598" s="34" t="s">
        <v>5</v>
      </c>
      <c r="W598" s="35"/>
      <c r="X598" s="35"/>
      <c r="Y598" s="35"/>
      <c r="Z598" s="36"/>
      <c r="AA598" s="23"/>
      <c r="AB598" s="37" t="s">
        <v>6</v>
      </c>
      <c r="AC598" s="38"/>
      <c r="AD598" s="38"/>
      <c r="AE598" s="38"/>
      <c r="AF598" s="38"/>
      <c r="AG598" s="39"/>
      <c r="AK598" s="40">
        <f>+AK597</f>
        <v>43488</v>
      </c>
      <c r="AN598" s="41" t="s">
        <v>5</v>
      </c>
      <c r="AO598" s="42"/>
      <c r="AP598" s="42"/>
      <c r="AQ598" s="42"/>
      <c r="AR598" s="43"/>
      <c r="AT598" s="44" t="s">
        <v>6</v>
      </c>
      <c r="AU598" s="45"/>
      <c r="AV598" s="45"/>
      <c r="AW598" s="45"/>
      <c r="AX598" s="45"/>
      <c r="AY598" s="46"/>
      <c r="BC598" s="40">
        <f>+BC597</f>
        <v>43488</v>
      </c>
      <c r="BF598" s="41" t="s">
        <v>5</v>
      </c>
      <c r="BG598" s="42"/>
      <c r="BH598" s="42"/>
      <c r="BI598" s="42"/>
      <c r="BJ598" s="43"/>
      <c r="BL598" s="44" t="s">
        <v>6</v>
      </c>
      <c r="BM598" s="45"/>
      <c r="BN598" s="45"/>
      <c r="BO598" s="45"/>
      <c r="BP598" s="45"/>
      <c r="BQ598" s="46"/>
      <c r="BU598" s="40">
        <f>+BU597</f>
        <v>43488</v>
      </c>
      <c r="BX598" s="41" t="s">
        <v>5</v>
      </c>
      <c r="BY598" s="42"/>
      <c r="BZ598" s="42"/>
      <c r="CA598" s="42"/>
      <c r="CB598" s="43"/>
      <c r="CD598" s="44" t="s">
        <v>6</v>
      </c>
      <c r="CE598" s="45"/>
      <c r="CF598" s="45"/>
      <c r="CG598" s="45"/>
      <c r="CH598" s="45"/>
      <c r="CI598" s="46"/>
    </row>
    <row r="599" spans="1:89" ht="12.75" customHeight="1" x14ac:dyDescent="0.3">
      <c r="A599" s="47" t="s">
        <v>7</v>
      </c>
      <c r="B599" s="48" t="s">
        <v>8</v>
      </c>
      <c r="D599" s="49" t="s">
        <v>9</v>
      </c>
      <c r="E599" s="50" t="s">
        <v>10</v>
      </c>
      <c r="F599" s="50" t="s">
        <v>11</v>
      </c>
      <c r="G599" s="50" t="s">
        <v>12</v>
      </c>
      <c r="H599" s="51" t="s">
        <v>13</v>
      </c>
      <c r="I599" s="21"/>
      <c r="J599" s="52" t="s">
        <v>14</v>
      </c>
      <c r="K599" s="53" t="s">
        <v>15</v>
      </c>
      <c r="L599" s="53" t="s">
        <v>16</v>
      </c>
      <c r="M599" s="53" t="s">
        <v>10</v>
      </c>
      <c r="N599" s="53" t="s">
        <v>12</v>
      </c>
      <c r="O599" s="54" t="s">
        <v>13</v>
      </c>
      <c r="Q599" s="55" t="s">
        <v>17</v>
      </c>
      <c r="S599" s="47" t="s">
        <v>7</v>
      </c>
      <c r="T599" s="48" t="s">
        <v>8</v>
      </c>
      <c r="V599" s="56" t="s">
        <v>9</v>
      </c>
      <c r="W599" s="57" t="s">
        <v>10</v>
      </c>
      <c r="X599" s="57" t="s">
        <v>11</v>
      </c>
      <c r="Y599" s="57" t="s">
        <v>12</v>
      </c>
      <c r="Z599" s="58" t="s">
        <v>13</v>
      </c>
      <c r="AA599" s="23"/>
      <c r="AB599" s="59" t="s">
        <v>14</v>
      </c>
      <c r="AC599" s="60" t="s">
        <v>15</v>
      </c>
      <c r="AD599" s="60" t="s">
        <v>16</v>
      </c>
      <c r="AE599" s="60" t="s">
        <v>10</v>
      </c>
      <c r="AF599" s="60" t="s">
        <v>12</v>
      </c>
      <c r="AG599" s="61" t="s">
        <v>13</v>
      </c>
      <c r="AI599" s="55" t="s">
        <v>17</v>
      </c>
      <c r="AK599" s="62" t="s">
        <v>7</v>
      </c>
      <c r="AL599" s="63" t="s">
        <v>8</v>
      </c>
      <c r="AN599" s="64" t="s">
        <v>9</v>
      </c>
      <c r="AO599" s="65" t="s">
        <v>10</v>
      </c>
      <c r="AP599" s="65" t="s">
        <v>11</v>
      </c>
      <c r="AQ599" s="65" t="s">
        <v>12</v>
      </c>
      <c r="AR599" s="66" t="s">
        <v>13</v>
      </c>
      <c r="AT599" s="67" t="s">
        <v>14</v>
      </c>
      <c r="AU599" s="68" t="s">
        <v>15</v>
      </c>
      <c r="AV599" s="68" t="s">
        <v>16</v>
      </c>
      <c r="AW599" s="68" t="s">
        <v>10</v>
      </c>
      <c r="AX599" s="68" t="s">
        <v>12</v>
      </c>
      <c r="AY599" s="69" t="s">
        <v>13</v>
      </c>
      <c r="BA599" s="70" t="s">
        <v>17</v>
      </c>
      <c r="BB599" s="71"/>
      <c r="BC599" s="47" t="s">
        <v>7</v>
      </c>
      <c r="BD599" s="48" t="s">
        <v>8</v>
      </c>
      <c r="BF599" s="64" t="s">
        <v>9</v>
      </c>
      <c r="BG599" s="65" t="s">
        <v>10</v>
      </c>
      <c r="BH599" s="65" t="s">
        <v>11</v>
      </c>
      <c r="BI599" s="65" t="s">
        <v>12</v>
      </c>
      <c r="BJ599" s="66" t="s">
        <v>13</v>
      </c>
      <c r="BL599" s="67" t="s">
        <v>14</v>
      </c>
      <c r="BM599" s="68" t="s">
        <v>15</v>
      </c>
      <c r="BN599" s="68" t="s">
        <v>16</v>
      </c>
      <c r="BO599" s="68" t="s">
        <v>10</v>
      </c>
      <c r="BP599" s="68" t="s">
        <v>12</v>
      </c>
      <c r="BQ599" s="69" t="s">
        <v>13</v>
      </c>
      <c r="BS599" s="70" t="s">
        <v>17</v>
      </c>
      <c r="BT599" s="71"/>
      <c r="BU599" s="47" t="s">
        <v>7</v>
      </c>
      <c r="BV599" s="48" t="s">
        <v>8</v>
      </c>
      <c r="BX599" s="64" t="s">
        <v>9</v>
      </c>
      <c r="BY599" s="65" t="s">
        <v>10</v>
      </c>
      <c r="BZ599" s="65" t="s">
        <v>11</v>
      </c>
      <c r="CA599" s="65" t="s">
        <v>12</v>
      </c>
      <c r="CB599" s="66" t="s">
        <v>13</v>
      </c>
      <c r="CD599" s="67" t="s">
        <v>14</v>
      </c>
      <c r="CE599" s="68" t="s">
        <v>15</v>
      </c>
      <c r="CF599" s="68" t="s">
        <v>16</v>
      </c>
      <c r="CG599" s="68" t="s">
        <v>10</v>
      </c>
      <c r="CH599" s="68" t="s">
        <v>12</v>
      </c>
      <c r="CI599" s="69" t="s">
        <v>13</v>
      </c>
      <c r="CK599" s="70" t="s">
        <v>17</v>
      </c>
    </row>
    <row r="600" spans="1:89" x14ac:dyDescent="0.3">
      <c r="A600" s="72"/>
      <c r="B600" s="73"/>
      <c r="D600" s="74"/>
      <c r="E600" s="75"/>
      <c r="F600" s="75"/>
      <c r="G600" s="75"/>
      <c r="H600" s="76"/>
      <c r="I600" s="21"/>
      <c r="J600" s="77"/>
      <c r="K600" s="78"/>
      <c r="L600" s="78"/>
      <c r="M600" s="78"/>
      <c r="N600" s="78"/>
      <c r="O600" s="79"/>
      <c r="Q600" s="55"/>
      <c r="S600" s="72"/>
      <c r="T600" s="73"/>
      <c r="V600" s="80"/>
      <c r="W600" s="81"/>
      <c r="X600" s="81"/>
      <c r="Y600" s="81"/>
      <c r="Z600" s="82"/>
      <c r="AA600" s="23"/>
      <c r="AB600" s="83"/>
      <c r="AC600" s="84"/>
      <c r="AD600" s="84"/>
      <c r="AE600" s="84"/>
      <c r="AF600" s="84"/>
      <c r="AG600" s="85"/>
      <c r="AI600" s="55"/>
      <c r="AK600" s="86"/>
      <c r="AL600" s="87"/>
      <c r="AN600" s="88"/>
      <c r="AO600" s="89"/>
      <c r="AP600" s="89"/>
      <c r="AQ600" s="89"/>
      <c r="AR600" s="90"/>
      <c r="AT600" s="91"/>
      <c r="AU600" s="89"/>
      <c r="AV600" s="89"/>
      <c r="AW600" s="89"/>
      <c r="AX600" s="89"/>
      <c r="AY600" s="92"/>
      <c r="BA600" s="70"/>
      <c r="BB600" s="71"/>
      <c r="BC600" s="72"/>
      <c r="BD600" s="73"/>
      <c r="BF600" s="88"/>
      <c r="BG600" s="89"/>
      <c r="BH600" s="89"/>
      <c r="BI600" s="89"/>
      <c r="BJ600" s="90"/>
      <c r="BL600" s="91"/>
      <c r="BM600" s="89"/>
      <c r="BN600" s="89"/>
      <c r="BO600" s="89"/>
      <c r="BP600" s="89"/>
      <c r="BQ600" s="92"/>
      <c r="BS600" s="70"/>
      <c r="BT600" s="71"/>
      <c r="BU600" s="72"/>
      <c r="BV600" s="73"/>
      <c r="BX600" s="88"/>
      <c r="BY600" s="89"/>
      <c r="BZ600" s="89"/>
      <c r="CA600" s="89"/>
      <c r="CB600" s="90"/>
      <c r="CD600" s="91"/>
      <c r="CE600" s="89"/>
      <c r="CF600" s="89"/>
      <c r="CG600" s="89"/>
      <c r="CH600" s="89"/>
      <c r="CI600" s="92"/>
      <c r="CK600" s="70"/>
    </row>
    <row r="601" spans="1:89" s="125" customFormat="1" x14ac:dyDescent="0.3">
      <c r="A601" s="93" t="s">
        <v>19</v>
      </c>
      <c r="B601" s="94"/>
      <c r="C601"/>
      <c r="D601" s="95"/>
      <c r="E601" s="96"/>
      <c r="F601" s="96"/>
      <c r="G601" s="96"/>
      <c r="H601" s="97"/>
      <c r="I601"/>
      <c r="J601" s="98"/>
      <c r="K601" s="99"/>
      <c r="L601" s="99"/>
      <c r="M601" s="99"/>
      <c r="N601" s="99"/>
      <c r="O601" s="100"/>
      <c r="P601"/>
      <c r="Q601" s="101"/>
      <c r="R601"/>
      <c r="S601" s="93" t="s">
        <v>19</v>
      </c>
      <c r="T601" s="94"/>
      <c r="U601"/>
      <c r="V601" s="95"/>
      <c r="W601" s="96"/>
      <c r="X601" s="96"/>
      <c r="Y601" s="96"/>
      <c r="Z601" s="97"/>
      <c r="AA601"/>
      <c r="AB601" s="98"/>
      <c r="AC601" s="99"/>
      <c r="AD601" s="99"/>
      <c r="AE601" s="99"/>
      <c r="AF601" s="99"/>
      <c r="AG601" s="100"/>
      <c r="AH601"/>
      <c r="AI601" s="101"/>
      <c r="AJ601"/>
      <c r="AK601" s="102" t="s">
        <v>20</v>
      </c>
      <c r="AL601" s="103"/>
      <c r="AM601" s="26"/>
      <c r="AN601" s="104"/>
      <c r="AO601" s="105"/>
      <c r="AP601" s="105"/>
      <c r="AQ601" s="105"/>
      <c r="AR601" s="106"/>
      <c r="AS601" s="107"/>
      <c r="AT601" s="108"/>
      <c r="AU601" s="105"/>
      <c r="AV601" s="105"/>
      <c r="AW601" s="105"/>
      <c r="AX601" s="105"/>
      <c r="AY601" s="109"/>
      <c r="AZ601" s="26"/>
      <c r="BA601" s="110"/>
      <c r="BB601" s="111"/>
      <c r="BC601" s="93" t="str">
        <f t="shared" ref="BC601:BC620" si="712">BC574</f>
        <v>GAN.CRIANZA</v>
      </c>
      <c r="BD601" s="94"/>
      <c r="BE601" s="112"/>
      <c r="BF601" s="113"/>
      <c r="BG601" s="114"/>
      <c r="BH601" s="114"/>
      <c r="BI601" s="114"/>
      <c r="BJ601" s="115"/>
      <c r="BK601" s="112"/>
      <c r="BL601" s="116"/>
      <c r="BM601" s="114"/>
      <c r="BN601" s="114"/>
      <c r="BO601" s="114"/>
      <c r="BP601" s="114"/>
      <c r="BQ601" s="117"/>
      <c r="BR601" s="26"/>
      <c r="BS601" s="118"/>
      <c r="BT601" s="111"/>
      <c r="BU601" s="93" t="str">
        <f t="shared" ref="BU601:BU620" si="713">BU574</f>
        <v>GAN.CRIANZA</v>
      </c>
      <c r="BV601" s="94"/>
      <c r="BW601" s="112"/>
      <c r="BX601" s="119"/>
      <c r="BY601" s="120"/>
      <c r="BZ601" s="120"/>
      <c r="CA601" s="120"/>
      <c r="CB601" s="121"/>
      <c r="CC601" s="112"/>
      <c r="CD601" s="122"/>
      <c r="CE601" s="120"/>
      <c r="CF601" s="120"/>
      <c r="CG601" s="120"/>
      <c r="CH601" s="120"/>
      <c r="CI601" s="123"/>
      <c r="CJ601" s="26"/>
      <c r="CK601" s="124"/>
    </row>
    <row r="602" spans="1:89" x14ac:dyDescent="0.3">
      <c r="A602" s="126" t="str">
        <f t="shared" ref="A602:A607" si="714">+A575</f>
        <v xml:space="preserve">BECERRAS </v>
      </c>
      <c r="B602" s="127">
        <f t="shared" ref="B602:B607" si="715">+Q575</f>
        <v>0</v>
      </c>
      <c r="D602" s="128"/>
      <c r="E602" s="129"/>
      <c r="F602" s="129"/>
      <c r="G602" s="129"/>
      <c r="H602" s="130"/>
      <c r="I602" s="131"/>
      <c r="J602" s="132"/>
      <c r="K602" s="129"/>
      <c r="L602" s="129"/>
      <c r="M602" s="129"/>
      <c r="N602" s="129"/>
      <c r="O602" s="133"/>
      <c r="Q602" s="134">
        <f t="shared" ref="Q602:Q607" si="716">SUM(B602+D602+E602+F602+G602+H602-J602-K602-L602-M602-N602-O602)</f>
        <v>0</v>
      </c>
      <c r="S602" s="126" t="str">
        <f t="shared" ref="S602:S607" si="717">+S575</f>
        <v xml:space="preserve">BECERRAS </v>
      </c>
      <c r="T602" s="135">
        <f t="shared" ref="T602:T607" si="718">+AI575</f>
        <v>71</v>
      </c>
      <c r="V602" s="136"/>
      <c r="W602" s="137"/>
      <c r="X602" s="137"/>
      <c r="Y602" s="137"/>
      <c r="Z602" s="138"/>
      <c r="AB602" s="139"/>
      <c r="AC602" s="137"/>
      <c r="AD602" s="137"/>
      <c r="AE602" s="137"/>
      <c r="AF602" s="137"/>
      <c r="AG602" s="140"/>
      <c r="AI602" s="134">
        <f t="shared" ref="AI602:AI607" si="719">SUM(T602+V602+W602+X602+Y602+Z602-AB602-AC602-AD602-AE602-AF602-AG602)</f>
        <v>71</v>
      </c>
      <c r="AK602" s="141" t="str">
        <f t="shared" ref="AK602:AK607" si="720">AK575</f>
        <v>POTRO HEMBRA</v>
      </c>
      <c r="AL602" s="142">
        <f t="shared" ref="AL602:AL607" si="721">+BA575</f>
        <v>4</v>
      </c>
      <c r="AN602" s="143"/>
      <c r="AO602" s="144"/>
      <c r="AP602" s="144"/>
      <c r="AQ602" s="144"/>
      <c r="AR602" s="145"/>
      <c r="AS602" s="146"/>
      <c r="AT602" s="147"/>
      <c r="AU602" s="144"/>
      <c r="AV602" s="144"/>
      <c r="AW602" s="144"/>
      <c r="AX602" s="144"/>
      <c r="AY602" s="148"/>
      <c r="BA602" s="110">
        <f t="shared" ref="BA602:BA607" si="722">SUM(AL602+AN602+AO602+AP602+AQ602+AR602-AT602-AU602-AV602-AW602-AX602-AY602)</f>
        <v>4</v>
      </c>
      <c r="BB602" s="149"/>
      <c r="BC602" s="126" t="str">
        <f t="shared" si="712"/>
        <v xml:space="preserve">BECERRAS </v>
      </c>
      <c r="BD602" s="127">
        <f t="shared" ref="BD602:BD607" si="723">+BS575</f>
        <v>0</v>
      </c>
      <c r="BF602" s="150"/>
      <c r="BG602" s="151"/>
      <c r="BH602" s="151"/>
      <c r="BI602" s="151"/>
      <c r="BJ602" s="152"/>
      <c r="BL602" s="153"/>
      <c r="BM602" s="151"/>
      <c r="BN602" s="151"/>
      <c r="BO602" s="151"/>
      <c r="BP602" s="151"/>
      <c r="BQ602" s="154"/>
      <c r="BS602" s="110">
        <f t="shared" ref="BS602:BS607" si="724">SUM(BD602+BF602+BG602+BH602+BI602+BJ602-BL602-BM602-BN602-BO602-BP602-BQ602)</f>
        <v>0</v>
      </c>
      <c r="BT602" s="149"/>
      <c r="BU602" s="126" t="str">
        <f t="shared" si="713"/>
        <v xml:space="preserve">BECERRAS </v>
      </c>
      <c r="BV602" s="127">
        <f t="shared" ref="BV602:BV607" si="725">+CK575</f>
        <v>0</v>
      </c>
      <c r="BX602" s="155"/>
      <c r="BY602" s="156"/>
      <c r="BZ602" s="156"/>
      <c r="CA602" s="156"/>
      <c r="CB602" s="157"/>
      <c r="CD602" s="158"/>
      <c r="CE602" s="156"/>
      <c r="CF602" s="156"/>
      <c r="CG602" s="156"/>
      <c r="CH602" s="156"/>
      <c r="CI602" s="159"/>
      <c r="CK602" s="110">
        <f t="shared" ref="CK602:CK607" si="726">SUM(BV602+BX602+BY602+BZ602+CA602+CB602-CD602-CE602-CF602-CG602-CH602-CI602)</f>
        <v>0</v>
      </c>
    </row>
    <row r="603" spans="1:89" x14ac:dyDescent="0.3">
      <c r="A603" s="126" t="str">
        <f t="shared" si="714"/>
        <v>BECERROS</v>
      </c>
      <c r="B603" s="127">
        <f t="shared" si="715"/>
        <v>0</v>
      </c>
      <c r="D603" s="128"/>
      <c r="E603" s="129"/>
      <c r="F603" s="129"/>
      <c r="G603" s="129"/>
      <c r="H603" s="130"/>
      <c r="I603" s="131"/>
      <c r="J603" s="132"/>
      <c r="K603" s="129"/>
      <c r="L603" s="129"/>
      <c r="M603" s="129"/>
      <c r="N603" s="129"/>
      <c r="O603" s="133"/>
      <c r="Q603" s="134">
        <f t="shared" si="716"/>
        <v>0</v>
      </c>
      <c r="S603" s="126" t="str">
        <f t="shared" si="717"/>
        <v>BECERROS</v>
      </c>
      <c r="T603" s="135">
        <f t="shared" si="718"/>
        <v>68</v>
      </c>
      <c r="V603" s="136">
        <v>1</v>
      </c>
      <c r="W603" s="137"/>
      <c r="X603" s="137"/>
      <c r="Y603" s="137"/>
      <c r="Z603" s="138"/>
      <c r="AB603" s="139"/>
      <c r="AC603" s="137"/>
      <c r="AD603" s="137"/>
      <c r="AE603" s="137"/>
      <c r="AF603" s="137"/>
      <c r="AG603" s="140"/>
      <c r="AI603" s="134">
        <f t="shared" si="719"/>
        <v>69</v>
      </c>
      <c r="AK603" s="141" t="str">
        <f t="shared" si="720"/>
        <v>POTRO MACHO</v>
      </c>
      <c r="AL603" s="142">
        <f t="shared" si="721"/>
        <v>6</v>
      </c>
      <c r="AN603" s="143"/>
      <c r="AO603" s="144"/>
      <c r="AP603" s="144"/>
      <c r="AQ603" s="144"/>
      <c r="AR603" s="145"/>
      <c r="AS603" s="146"/>
      <c r="AT603" s="147"/>
      <c r="AU603" s="144"/>
      <c r="AV603" s="144"/>
      <c r="AW603" s="144"/>
      <c r="AX603" s="144"/>
      <c r="AY603" s="148"/>
      <c r="BA603" s="110">
        <f t="shared" si="722"/>
        <v>6</v>
      </c>
      <c r="BB603" s="149"/>
      <c r="BC603" s="126" t="str">
        <f t="shared" si="712"/>
        <v>BECERROS</v>
      </c>
      <c r="BD603" s="127">
        <f t="shared" si="723"/>
        <v>0</v>
      </c>
      <c r="BF603" s="150"/>
      <c r="BG603" s="151"/>
      <c r="BH603" s="151"/>
      <c r="BI603" s="151"/>
      <c r="BJ603" s="152"/>
      <c r="BL603" s="153"/>
      <c r="BM603" s="151"/>
      <c r="BN603" s="151"/>
      <c r="BO603" s="151"/>
      <c r="BP603" s="151"/>
      <c r="BQ603" s="154"/>
      <c r="BS603" s="110">
        <f t="shared" si="724"/>
        <v>0</v>
      </c>
      <c r="BT603" s="149"/>
      <c r="BU603" s="126" t="str">
        <f t="shared" si="713"/>
        <v>BECERROS</v>
      </c>
      <c r="BV603" s="127">
        <f t="shared" si="725"/>
        <v>0</v>
      </c>
      <c r="BX603" s="155"/>
      <c r="BY603" s="156"/>
      <c r="BZ603" s="156"/>
      <c r="CA603" s="156"/>
      <c r="CB603" s="157"/>
      <c r="CD603" s="158"/>
      <c r="CE603" s="156"/>
      <c r="CF603" s="156"/>
      <c r="CG603" s="156"/>
      <c r="CH603" s="156"/>
      <c r="CI603" s="159"/>
      <c r="CK603" s="110">
        <f t="shared" si="726"/>
        <v>0</v>
      </c>
    </row>
    <row r="604" spans="1:89" x14ac:dyDescent="0.3">
      <c r="A604" s="126" t="str">
        <f t="shared" si="714"/>
        <v>MAUTAS</v>
      </c>
      <c r="B604" s="127">
        <f t="shared" si="715"/>
        <v>54</v>
      </c>
      <c r="D604" s="95"/>
      <c r="E604" s="129"/>
      <c r="F604" s="129"/>
      <c r="G604" s="129"/>
      <c r="H604" s="130"/>
      <c r="I604" s="131"/>
      <c r="J604" s="132"/>
      <c r="K604" s="129"/>
      <c r="L604" s="129"/>
      <c r="M604" s="129"/>
      <c r="N604" s="129"/>
      <c r="O604" s="133"/>
      <c r="Q604" s="134">
        <f t="shared" si="716"/>
        <v>54</v>
      </c>
      <c r="S604" s="126" t="str">
        <f t="shared" si="717"/>
        <v>MAUTAS</v>
      </c>
      <c r="T604" s="135">
        <f t="shared" si="718"/>
        <v>0</v>
      </c>
      <c r="V604" s="95"/>
      <c r="W604" s="137"/>
      <c r="X604" s="137"/>
      <c r="Y604" s="137"/>
      <c r="Z604" s="138"/>
      <c r="AB604" s="139"/>
      <c r="AC604" s="137"/>
      <c r="AD604" s="137"/>
      <c r="AE604" s="137"/>
      <c r="AF604" s="137"/>
      <c r="AG604" s="140"/>
      <c r="AI604" s="134">
        <f t="shared" si="719"/>
        <v>0</v>
      </c>
      <c r="AK604" s="141" t="str">
        <f t="shared" si="720"/>
        <v>CABALLO</v>
      </c>
      <c r="AL604" s="142">
        <f t="shared" si="721"/>
        <v>8</v>
      </c>
      <c r="AN604" s="95"/>
      <c r="AO604" s="144"/>
      <c r="AP604" s="144"/>
      <c r="AQ604" s="144"/>
      <c r="AR604" s="145"/>
      <c r="AS604" s="146"/>
      <c r="AT604" s="147"/>
      <c r="AU604" s="144"/>
      <c r="AV604" s="144"/>
      <c r="AW604" s="144"/>
      <c r="AX604" s="144"/>
      <c r="AY604" s="148"/>
      <c r="BA604" s="110">
        <f t="shared" si="722"/>
        <v>8</v>
      </c>
      <c r="BB604" s="149"/>
      <c r="BC604" s="126" t="str">
        <f t="shared" si="712"/>
        <v>MAUTAS</v>
      </c>
      <c r="BD604" s="127">
        <f t="shared" si="723"/>
        <v>0</v>
      </c>
      <c r="BF604" s="113"/>
      <c r="BG604" s="151"/>
      <c r="BH604" s="151"/>
      <c r="BI604" s="151"/>
      <c r="BJ604" s="152"/>
      <c r="BL604" s="153"/>
      <c r="BM604" s="151"/>
      <c r="BN604" s="151"/>
      <c r="BO604" s="151"/>
      <c r="BP604" s="151"/>
      <c r="BQ604" s="154"/>
      <c r="BS604" s="110">
        <f t="shared" si="724"/>
        <v>0</v>
      </c>
      <c r="BT604" s="149"/>
      <c r="BU604" s="126" t="str">
        <f t="shared" si="713"/>
        <v>MAUTAS</v>
      </c>
      <c r="BV604" s="127">
        <f t="shared" si="725"/>
        <v>0</v>
      </c>
      <c r="BX604" s="119"/>
      <c r="BY604" s="156"/>
      <c r="BZ604" s="156"/>
      <c r="CA604" s="156"/>
      <c r="CB604" s="157"/>
      <c r="CD604" s="158"/>
      <c r="CE604" s="156"/>
      <c r="CF604" s="156"/>
      <c r="CG604" s="156"/>
      <c r="CH604" s="156"/>
      <c r="CI604" s="159"/>
      <c r="CK604" s="110">
        <f t="shared" si="726"/>
        <v>0</v>
      </c>
    </row>
    <row r="605" spans="1:89" x14ac:dyDescent="0.3">
      <c r="A605" s="126" t="str">
        <f t="shared" si="714"/>
        <v>MAUTES</v>
      </c>
      <c r="B605" s="127">
        <f t="shared" si="715"/>
        <v>458</v>
      </c>
      <c r="D605" s="95"/>
      <c r="E605" s="129"/>
      <c r="F605" s="129"/>
      <c r="G605" s="129"/>
      <c r="H605" s="130"/>
      <c r="I605" s="131"/>
      <c r="J605" s="132"/>
      <c r="K605" s="129"/>
      <c r="L605" s="129"/>
      <c r="M605" s="129"/>
      <c r="N605" s="129"/>
      <c r="O605" s="133"/>
      <c r="Q605" s="134">
        <f t="shared" si="716"/>
        <v>458</v>
      </c>
      <c r="S605" s="126" t="str">
        <f t="shared" si="717"/>
        <v>MAUTES</v>
      </c>
      <c r="T605" s="135">
        <f t="shared" si="718"/>
        <v>0</v>
      </c>
      <c r="V605" s="95"/>
      <c r="W605" s="137"/>
      <c r="X605" s="137"/>
      <c r="Y605" s="137"/>
      <c r="Z605" s="138"/>
      <c r="AB605" s="139"/>
      <c r="AC605" s="137"/>
      <c r="AD605" s="137"/>
      <c r="AE605" s="137"/>
      <c r="AF605" s="137"/>
      <c r="AG605" s="140"/>
      <c r="AI605" s="134">
        <f t="shared" si="719"/>
        <v>0</v>
      </c>
      <c r="AK605" s="141" t="str">
        <f t="shared" si="720"/>
        <v>YEGUA</v>
      </c>
      <c r="AL605" s="142">
        <f t="shared" si="721"/>
        <v>7</v>
      </c>
      <c r="AN605" s="95"/>
      <c r="AO605" s="144"/>
      <c r="AP605" s="144"/>
      <c r="AQ605" s="144"/>
      <c r="AR605" s="145"/>
      <c r="AS605" s="146"/>
      <c r="AT605" s="147"/>
      <c r="AU605" s="144"/>
      <c r="AV605" s="144"/>
      <c r="AW605" s="144"/>
      <c r="AX605" s="144"/>
      <c r="AY605" s="148"/>
      <c r="BA605" s="110">
        <f t="shared" si="722"/>
        <v>7</v>
      </c>
      <c r="BB605" s="149"/>
      <c r="BC605" s="126" t="str">
        <f t="shared" si="712"/>
        <v>MAUTES</v>
      </c>
      <c r="BD605" s="127">
        <f t="shared" si="723"/>
        <v>0</v>
      </c>
      <c r="BF605" s="113"/>
      <c r="BG605" s="151"/>
      <c r="BH605" s="151"/>
      <c r="BI605" s="151"/>
      <c r="BJ605" s="152"/>
      <c r="BL605" s="153"/>
      <c r="BM605" s="151"/>
      <c r="BN605" s="151"/>
      <c r="BO605" s="151"/>
      <c r="BP605" s="151"/>
      <c r="BQ605" s="154"/>
      <c r="BS605" s="110">
        <f t="shared" si="724"/>
        <v>0</v>
      </c>
      <c r="BT605" s="149"/>
      <c r="BU605" s="126" t="str">
        <f t="shared" si="713"/>
        <v>MAUTES</v>
      </c>
      <c r="BV605" s="127">
        <f t="shared" si="725"/>
        <v>0</v>
      </c>
      <c r="BX605" s="119"/>
      <c r="BY605" s="156"/>
      <c r="BZ605" s="156"/>
      <c r="CA605" s="156"/>
      <c r="CB605" s="157"/>
      <c r="CD605" s="158"/>
      <c r="CE605" s="156"/>
      <c r="CF605" s="156"/>
      <c r="CG605" s="156"/>
      <c r="CH605" s="156"/>
      <c r="CI605" s="159"/>
      <c r="CK605" s="110">
        <f t="shared" si="726"/>
        <v>0</v>
      </c>
    </row>
    <row r="606" spans="1:89" x14ac:dyDescent="0.3">
      <c r="A606" s="126">
        <f t="shared" si="714"/>
        <v>0</v>
      </c>
      <c r="B606" s="127">
        <f t="shared" si="715"/>
        <v>0</v>
      </c>
      <c r="D606" s="95"/>
      <c r="E606" s="129"/>
      <c r="F606" s="129"/>
      <c r="G606" s="129"/>
      <c r="H606" s="130"/>
      <c r="I606" s="131"/>
      <c r="J606" s="132"/>
      <c r="K606" s="129"/>
      <c r="L606" s="129"/>
      <c r="M606" s="129"/>
      <c r="N606" s="129"/>
      <c r="O606" s="133"/>
      <c r="Q606" s="134">
        <f t="shared" si="716"/>
        <v>0</v>
      </c>
      <c r="S606" s="126">
        <f t="shared" si="717"/>
        <v>0</v>
      </c>
      <c r="T606" s="135">
        <f t="shared" si="718"/>
        <v>0</v>
      </c>
      <c r="V606" s="95"/>
      <c r="W606" s="137"/>
      <c r="X606" s="137"/>
      <c r="Y606" s="137"/>
      <c r="Z606" s="138"/>
      <c r="AB606" s="139"/>
      <c r="AC606" s="137"/>
      <c r="AD606" s="137"/>
      <c r="AE606" s="137"/>
      <c r="AF606" s="137"/>
      <c r="AG606" s="140"/>
      <c r="AI606" s="134">
        <f t="shared" si="719"/>
        <v>0</v>
      </c>
      <c r="AK606" s="141">
        <f t="shared" si="720"/>
        <v>0</v>
      </c>
      <c r="AL606" s="142">
        <f t="shared" si="721"/>
        <v>0</v>
      </c>
      <c r="AN606" s="95"/>
      <c r="AO606" s="144"/>
      <c r="AP606" s="144"/>
      <c r="AQ606" s="144"/>
      <c r="AR606" s="145"/>
      <c r="AS606" s="146"/>
      <c r="AT606" s="147"/>
      <c r="AU606" s="144"/>
      <c r="AV606" s="144"/>
      <c r="AW606" s="144"/>
      <c r="AX606" s="144"/>
      <c r="AY606" s="148"/>
      <c r="BA606" s="110">
        <f t="shared" si="722"/>
        <v>0</v>
      </c>
      <c r="BB606" s="149"/>
      <c r="BC606" s="126">
        <f t="shared" si="712"/>
        <v>0</v>
      </c>
      <c r="BD606" s="127">
        <f t="shared" si="723"/>
        <v>0</v>
      </c>
      <c r="BF606" s="113"/>
      <c r="BG606" s="151"/>
      <c r="BH606" s="151"/>
      <c r="BI606" s="151"/>
      <c r="BJ606" s="152"/>
      <c r="BL606" s="153"/>
      <c r="BM606" s="151"/>
      <c r="BN606" s="151"/>
      <c r="BO606" s="151"/>
      <c r="BP606" s="151"/>
      <c r="BQ606" s="154"/>
      <c r="BS606" s="110">
        <f t="shared" si="724"/>
        <v>0</v>
      </c>
      <c r="BT606" s="149"/>
      <c r="BU606" s="126">
        <f t="shared" si="713"/>
        <v>0</v>
      </c>
      <c r="BV606" s="127">
        <f t="shared" si="725"/>
        <v>0</v>
      </c>
      <c r="BX606" s="119"/>
      <c r="BY606" s="156"/>
      <c r="BZ606" s="156"/>
      <c r="CA606" s="156"/>
      <c r="CB606" s="157"/>
      <c r="CD606" s="158"/>
      <c r="CE606" s="156"/>
      <c r="CF606" s="156"/>
      <c r="CG606" s="156"/>
      <c r="CH606" s="156"/>
      <c r="CI606" s="159"/>
      <c r="CK606" s="110">
        <f t="shared" si="726"/>
        <v>0</v>
      </c>
    </row>
    <row r="607" spans="1:89" x14ac:dyDescent="0.3">
      <c r="A607" s="126">
        <f t="shared" si="714"/>
        <v>0</v>
      </c>
      <c r="B607" s="127">
        <f t="shared" si="715"/>
        <v>0</v>
      </c>
      <c r="D607" s="95"/>
      <c r="E607" s="129"/>
      <c r="F607" s="129"/>
      <c r="G607" s="129"/>
      <c r="H607" s="130"/>
      <c r="I607" s="131"/>
      <c r="J607" s="132"/>
      <c r="K607" s="129"/>
      <c r="L607" s="129"/>
      <c r="M607" s="129"/>
      <c r="N607" s="129"/>
      <c r="O607" s="133"/>
      <c r="Q607" s="134">
        <f t="shared" si="716"/>
        <v>0</v>
      </c>
      <c r="S607" s="126">
        <f t="shared" si="717"/>
        <v>0</v>
      </c>
      <c r="T607" s="135">
        <f t="shared" si="718"/>
        <v>0</v>
      </c>
      <c r="V607" s="95"/>
      <c r="W607" s="137"/>
      <c r="X607" s="137"/>
      <c r="Y607" s="137"/>
      <c r="Z607" s="138"/>
      <c r="AB607" s="139"/>
      <c r="AC607" s="137"/>
      <c r="AD607" s="137"/>
      <c r="AE607" s="137"/>
      <c r="AF607" s="137"/>
      <c r="AG607" s="140"/>
      <c r="AI607" s="134">
        <f t="shared" si="719"/>
        <v>0</v>
      </c>
      <c r="AK607" s="141">
        <f t="shared" si="720"/>
        <v>0</v>
      </c>
      <c r="AL607" s="142">
        <f t="shared" si="721"/>
        <v>0</v>
      </c>
      <c r="AN607" s="95"/>
      <c r="AO607" s="144"/>
      <c r="AP607" s="144"/>
      <c r="AQ607" s="144"/>
      <c r="AR607" s="145"/>
      <c r="AS607" s="146"/>
      <c r="AT607" s="147"/>
      <c r="AU607" s="144"/>
      <c r="AV607" s="144"/>
      <c r="AW607" s="144"/>
      <c r="AX607" s="144"/>
      <c r="AY607" s="148"/>
      <c r="BA607" s="110">
        <f t="shared" si="722"/>
        <v>0</v>
      </c>
      <c r="BB607" s="149"/>
      <c r="BC607" s="126">
        <f t="shared" si="712"/>
        <v>0</v>
      </c>
      <c r="BD607" s="127">
        <f t="shared" si="723"/>
        <v>0</v>
      </c>
      <c r="BF607" s="113"/>
      <c r="BG607" s="151"/>
      <c r="BH607" s="151"/>
      <c r="BI607" s="151"/>
      <c r="BJ607" s="152"/>
      <c r="BL607" s="153"/>
      <c r="BM607" s="151"/>
      <c r="BN607" s="151"/>
      <c r="BO607" s="151"/>
      <c r="BP607" s="151"/>
      <c r="BQ607" s="154"/>
      <c r="BS607" s="110">
        <f t="shared" si="724"/>
        <v>0</v>
      </c>
      <c r="BT607" s="149"/>
      <c r="BU607" s="126">
        <f t="shared" si="713"/>
        <v>0</v>
      </c>
      <c r="BV607" s="127">
        <f t="shared" si="725"/>
        <v>0</v>
      </c>
      <c r="BX607" s="119"/>
      <c r="BY607" s="156"/>
      <c r="BZ607" s="156"/>
      <c r="CA607" s="156"/>
      <c r="CB607" s="157"/>
      <c r="CD607" s="158"/>
      <c r="CE607" s="156"/>
      <c r="CF607" s="156"/>
      <c r="CG607" s="156"/>
      <c r="CH607" s="156"/>
      <c r="CI607" s="159"/>
      <c r="CK607" s="110">
        <f t="shared" si="726"/>
        <v>0</v>
      </c>
    </row>
    <row r="608" spans="1:89" s="125" customFormat="1" x14ac:dyDescent="0.3">
      <c r="A608" s="93" t="s">
        <v>29</v>
      </c>
      <c r="B608" s="127"/>
      <c r="C608"/>
      <c r="D608" s="95"/>
      <c r="E608" s="160"/>
      <c r="F608" s="160"/>
      <c r="G608" s="160"/>
      <c r="H608" s="161"/>
      <c r="I608" s="131"/>
      <c r="J608" s="162"/>
      <c r="K608" s="163"/>
      <c r="L608" s="163"/>
      <c r="M608" s="163"/>
      <c r="N608" s="163"/>
      <c r="O608" s="164"/>
      <c r="P608"/>
      <c r="Q608" s="134"/>
      <c r="R608"/>
      <c r="S608" s="93" t="s">
        <v>29</v>
      </c>
      <c r="T608" s="135"/>
      <c r="U608"/>
      <c r="V608" s="95"/>
      <c r="W608" s="165"/>
      <c r="X608" s="165"/>
      <c r="Y608" s="165"/>
      <c r="Z608" s="166"/>
      <c r="AA608"/>
      <c r="AB608" s="167"/>
      <c r="AC608" s="168"/>
      <c r="AD608" s="168"/>
      <c r="AE608" s="168"/>
      <c r="AF608" s="168"/>
      <c r="AG608" s="169"/>
      <c r="AH608"/>
      <c r="AI608" s="101"/>
      <c r="AJ608"/>
      <c r="AK608" s="102" t="s">
        <v>30</v>
      </c>
      <c r="AL608" s="142"/>
      <c r="AM608" s="26"/>
      <c r="AN608" s="95"/>
      <c r="AO608" s="170"/>
      <c r="AP608" s="170"/>
      <c r="AQ608" s="170"/>
      <c r="AR608" s="171"/>
      <c r="AS608" s="107"/>
      <c r="AT608" s="172"/>
      <c r="AU608" s="170"/>
      <c r="AV608" s="170"/>
      <c r="AW608" s="170"/>
      <c r="AX608" s="170"/>
      <c r="AY608" s="173"/>
      <c r="AZ608" s="107"/>
      <c r="BA608" s="174"/>
      <c r="BB608" s="111"/>
      <c r="BC608" s="93" t="str">
        <f t="shared" si="712"/>
        <v>GAN. PRODUCCION</v>
      </c>
      <c r="BD608" s="127"/>
      <c r="BE608" s="26"/>
      <c r="BF608" s="113"/>
      <c r="BG608" s="114"/>
      <c r="BH608" s="114"/>
      <c r="BI608" s="114"/>
      <c r="BJ608" s="115"/>
      <c r="BK608" s="112"/>
      <c r="BL608" s="116"/>
      <c r="BM608" s="114"/>
      <c r="BN608" s="114"/>
      <c r="BO608" s="114"/>
      <c r="BP608" s="114"/>
      <c r="BQ608" s="117"/>
      <c r="BR608" s="26"/>
      <c r="BS608" s="118"/>
      <c r="BT608" s="111"/>
      <c r="BU608" s="93" t="str">
        <f t="shared" si="713"/>
        <v>GAN. PRODUCCION</v>
      </c>
      <c r="BV608" s="127"/>
      <c r="BW608" s="26"/>
      <c r="BX608" s="119"/>
      <c r="BY608" s="120"/>
      <c r="BZ608" s="120"/>
      <c r="CA608" s="120"/>
      <c r="CB608" s="121"/>
      <c r="CC608" s="112"/>
      <c r="CD608" s="122"/>
      <c r="CE608" s="120"/>
      <c r="CF608" s="120"/>
      <c r="CG608" s="120"/>
      <c r="CH608" s="120"/>
      <c r="CI608" s="123"/>
      <c r="CJ608" s="26"/>
      <c r="CK608" s="124"/>
    </row>
    <row r="609" spans="1:89" x14ac:dyDescent="0.3">
      <c r="A609" s="126" t="str">
        <f t="shared" ref="A609:A615" si="727">+A582</f>
        <v>VACAS EN PRODUCCION</v>
      </c>
      <c r="B609" s="127">
        <f t="shared" ref="B609:B615" si="728">+Q582</f>
        <v>0</v>
      </c>
      <c r="D609" s="95"/>
      <c r="E609" s="129"/>
      <c r="F609" s="129"/>
      <c r="G609" s="129"/>
      <c r="H609" s="130"/>
      <c r="I609" s="131"/>
      <c r="J609" s="132"/>
      <c r="K609" s="129"/>
      <c r="L609" s="129"/>
      <c r="M609" s="129"/>
      <c r="N609" s="129"/>
      <c r="O609" s="133"/>
      <c r="Q609" s="134">
        <f t="shared" ref="Q609:Q615" si="729">SUM(B609+D609+E609+F609+G609+H609-J609-K609-L609-M609-N609-O609)</f>
        <v>0</v>
      </c>
      <c r="S609" s="126" t="str">
        <f t="shared" ref="S609:S615" si="730">+S582</f>
        <v>VACAS EN PRODUCCION</v>
      </c>
      <c r="T609" s="135">
        <f t="shared" ref="T609:T615" si="731">+AI582</f>
        <v>166</v>
      </c>
      <c r="V609" s="95"/>
      <c r="W609" s="137"/>
      <c r="X609" s="137"/>
      <c r="Y609" s="137"/>
      <c r="Z609" s="138">
        <v>1</v>
      </c>
      <c r="AB609" s="139"/>
      <c r="AC609" s="137"/>
      <c r="AD609" s="137"/>
      <c r="AE609" s="137"/>
      <c r="AF609" s="137"/>
      <c r="AG609" s="140"/>
      <c r="AI609" s="134">
        <f t="shared" ref="AI609:AI615" si="732">SUM(T609+V609+W609+X609+Y609+Z609-AB609-AC609-AD609-AE609-AF609-AG609)</f>
        <v>167</v>
      </c>
      <c r="AK609" s="141" t="str">
        <f t="shared" ref="AK609:AK615" si="733">AK582</f>
        <v>POTRO HEMBRA</v>
      </c>
      <c r="AL609" s="142">
        <f t="shared" ref="AL609:AL615" si="734">+BA582</f>
        <v>1</v>
      </c>
      <c r="AN609" s="95"/>
      <c r="AO609" s="144"/>
      <c r="AP609" s="144"/>
      <c r="AQ609" s="144"/>
      <c r="AR609" s="145"/>
      <c r="AS609" s="146"/>
      <c r="AT609" s="147"/>
      <c r="AU609" s="144"/>
      <c r="AV609" s="144"/>
      <c r="AW609" s="144"/>
      <c r="AX609" s="144"/>
      <c r="AY609" s="148"/>
      <c r="BA609" s="110">
        <f t="shared" ref="BA609:BA615" si="735">SUM(AL609+AN609+AO609+AP609+AQ609+AR609-AT609-AU609-AV609-AW609-AX609-AY609)</f>
        <v>1</v>
      </c>
      <c r="BB609" s="149"/>
      <c r="BC609" s="126" t="str">
        <f t="shared" si="712"/>
        <v>VACAS EN PRODUCCION</v>
      </c>
      <c r="BD609" s="127">
        <f t="shared" ref="BD609:BD615" si="736">+BS582</f>
        <v>0</v>
      </c>
      <c r="BF609" s="113"/>
      <c r="BG609" s="151"/>
      <c r="BH609" s="151"/>
      <c r="BI609" s="151"/>
      <c r="BJ609" s="152"/>
      <c r="BL609" s="153"/>
      <c r="BM609" s="151"/>
      <c r="BN609" s="151"/>
      <c r="BO609" s="151"/>
      <c r="BP609" s="151"/>
      <c r="BQ609" s="154"/>
      <c r="BS609" s="110">
        <f t="shared" ref="BS609:BS615" si="737">SUM(BD609+BF609+BG609+BH609+BI609+BJ609-BL609-BM609-BN609-BO609-BP609-BQ609)</f>
        <v>0</v>
      </c>
      <c r="BT609" s="149"/>
      <c r="BU609" s="126" t="str">
        <f t="shared" si="713"/>
        <v>VACAS EN PRODUCCION</v>
      </c>
      <c r="BV609" s="127">
        <f>+CK582</f>
        <v>0</v>
      </c>
      <c r="BX609" s="119"/>
      <c r="BY609" s="156"/>
      <c r="BZ609" s="156"/>
      <c r="CA609" s="156"/>
      <c r="CB609" s="157"/>
      <c r="CD609" s="158"/>
      <c r="CE609" s="156"/>
      <c r="CF609" s="156"/>
      <c r="CG609" s="156"/>
      <c r="CH609" s="156"/>
      <c r="CI609" s="159"/>
      <c r="CK609" s="110">
        <f t="shared" ref="CK609:CK615" si="738">SUM(BV609+BX609+BY609+BZ609+CA609+CB609-CD609-CE609-CF609-CG609-CH609-CI609)</f>
        <v>0</v>
      </c>
    </row>
    <row r="610" spans="1:89" x14ac:dyDescent="0.3">
      <c r="A610" s="126" t="str">
        <f t="shared" si="727"/>
        <v>VACAS PREÑADAS</v>
      </c>
      <c r="B610" s="127">
        <f t="shared" si="728"/>
        <v>0</v>
      </c>
      <c r="D610" s="95"/>
      <c r="E610" s="129"/>
      <c r="F610" s="129"/>
      <c r="G610" s="129"/>
      <c r="H610" s="130"/>
      <c r="I610" s="131"/>
      <c r="J610" s="132"/>
      <c r="K610" s="129"/>
      <c r="L610" s="129"/>
      <c r="M610" s="129"/>
      <c r="N610" s="129"/>
      <c r="O610" s="133"/>
      <c r="Q610" s="134">
        <f t="shared" si="729"/>
        <v>0</v>
      </c>
      <c r="S610" s="126" t="str">
        <f t="shared" si="730"/>
        <v>VACAS PREÑADAS</v>
      </c>
      <c r="T610" s="135">
        <f t="shared" si="731"/>
        <v>5</v>
      </c>
      <c r="V610" s="95"/>
      <c r="W610" s="137"/>
      <c r="X610" s="137"/>
      <c r="Y610" s="137"/>
      <c r="Z610" s="138"/>
      <c r="AB610" s="139"/>
      <c r="AC610" s="137"/>
      <c r="AD610" s="137"/>
      <c r="AE610" s="137"/>
      <c r="AF610" s="137"/>
      <c r="AG610" s="140">
        <v>1</v>
      </c>
      <c r="AI610" s="134">
        <f t="shared" si="732"/>
        <v>4</v>
      </c>
      <c r="AK610" s="141" t="str">
        <f t="shared" si="733"/>
        <v>POTRO MACHO</v>
      </c>
      <c r="AL610" s="142">
        <f t="shared" si="734"/>
        <v>0</v>
      </c>
      <c r="AN610" s="95"/>
      <c r="AO610" s="144"/>
      <c r="AP610" s="144"/>
      <c r="AQ610" s="144"/>
      <c r="AR610" s="145"/>
      <c r="AS610" s="146"/>
      <c r="AT610" s="147"/>
      <c r="AU610" s="144"/>
      <c r="AV610" s="144"/>
      <c r="AW610" s="144"/>
      <c r="AX610" s="144"/>
      <c r="AY610" s="148"/>
      <c r="BA610" s="110">
        <f t="shared" si="735"/>
        <v>0</v>
      </c>
      <c r="BB610" s="149"/>
      <c r="BC610" s="126" t="str">
        <f t="shared" si="712"/>
        <v>VACAS PREÑADAS</v>
      </c>
      <c r="BD610" s="127">
        <f t="shared" si="736"/>
        <v>0</v>
      </c>
      <c r="BF610" s="113"/>
      <c r="BG610" s="151"/>
      <c r="BH610" s="151"/>
      <c r="BI610" s="151"/>
      <c r="BJ610" s="152"/>
      <c r="BL610" s="153"/>
      <c r="BM610" s="151"/>
      <c r="BN610" s="151"/>
      <c r="BO610" s="151"/>
      <c r="BP610" s="151"/>
      <c r="BQ610" s="154"/>
      <c r="BS610" s="110">
        <f t="shared" si="737"/>
        <v>0</v>
      </c>
      <c r="BT610" s="149"/>
      <c r="BU610" s="126" t="str">
        <f t="shared" si="713"/>
        <v>VACAS PREÑADAS</v>
      </c>
      <c r="BV610" s="127">
        <f t="shared" ref="BV610:BV615" si="739">+CK583</f>
        <v>0</v>
      </c>
      <c r="BX610" s="119"/>
      <c r="BY610" s="156"/>
      <c r="BZ610" s="156"/>
      <c r="CA610" s="156"/>
      <c r="CB610" s="157"/>
      <c r="CD610" s="158"/>
      <c r="CE610" s="156"/>
      <c r="CF610" s="156"/>
      <c r="CG610" s="156"/>
      <c r="CH610" s="156"/>
      <c r="CI610" s="159"/>
      <c r="CK610" s="110">
        <f t="shared" si="738"/>
        <v>0</v>
      </c>
    </row>
    <row r="611" spans="1:89" x14ac:dyDescent="0.3">
      <c r="A611" s="126" t="str">
        <f t="shared" si="727"/>
        <v>VACAS VACIAS</v>
      </c>
      <c r="B611" s="127">
        <f t="shared" si="728"/>
        <v>2</v>
      </c>
      <c r="D611" s="95"/>
      <c r="E611" s="129"/>
      <c r="F611" s="129"/>
      <c r="G611" s="129"/>
      <c r="H611" s="130"/>
      <c r="I611" s="131"/>
      <c r="J611" s="132"/>
      <c r="K611" s="129"/>
      <c r="L611" s="129"/>
      <c r="M611" s="129"/>
      <c r="N611" s="129"/>
      <c r="O611" s="133"/>
      <c r="Q611" s="134">
        <f t="shared" si="729"/>
        <v>2</v>
      </c>
      <c r="S611" s="126" t="str">
        <f t="shared" si="730"/>
        <v>VACAS VACIAS</v>
      </c>
      <c r="T611" s="135">
        <f t="shared" si="731"/>
        <v>0</v>
      </c>
      <c r="V611" s="95"/>
      <c r="W611" s="137"/>
      <c r="X611" s="137"/>
      <c r="Y611" s="137"/>
      <c r="Z611" s="138"/>
      <c r="AB611" s="139"/>
      <c r="AC611" s="137"/>
      <c r="AD611" s="137"/>
      <c r="AE611" s="137"/>
      <c r="AF611" s="137"/>
      <c r="AG611" s="140"/>
      <c r="AI611" s="134">
        <f t="shared" si="732"/>
        <v>0</v>
      </c>
      <c r="AK611" s="141" t="str">
        <f t="shared" si="733"/>
        <v>CABALLO</v>
      </c>
      <c r="AL611" s="142">
        <f t="shared" si="734"/>
        <v>1</v>
      </c>
      <c r="AN611" s="95"/>
      <c r="AO611" s="144"/>
      <c r="AP611" s="144"/>
      <c r="AQ611" s="144"/>
      <c r="AR611" s="145"/>
      <c r="AS611" s="146"/>
      <c r="AT611" s="147"/>
      <c r="AU611" s="144"/>
      <c r="AV611" s="144"/>
      <c r="AW611" s="144"/>
      <c r="AX611" s="144"/>
      <c r="AY611" s="148"/>
      <c r="BA611" s="110">
        <f t="shared" si="735"/>
        <v>1</v>
      </c>
      <c r="BB611" s="149"/>
      <c r="BC611" s="126" t="str">
        <f t="shared" si="712"/>
        <v>VACAS VACIAS</v>
      </c>
      <c r="BD611" s="127">
        <f t="shared" si="736"/>
        <v>0</v>
      </c>
      <c r="BF611" s="113"/>
      <c r="BG611" s="151"/>
      <c r="BH611" s="151"/>
      <c r="BI611" s="151"/>
      <c r="BJ611" s="152"/>
      <c r="BL611" s="153"/>
      <c r="BM611" s="151"/>
      <c r="BN611" s="151"/>
      <c r="BO611" s="151"/>
      <c r="BP611" s="151"/>
      <c r="BQ611" s="154"/>
      <c r="BS611" s="110">
        <f t="shared" si="737"/>
        <v>0</v>
      </c>
      <c r="BT611" s="149"/>
      <c r="BU611" s="126" t="str">
        <f t="shared" si="713"/>
        <v>VACAS VACIAS</v>
      </c>
      <c r="BV611" s="127">
        <f t="shared" si="739"/>
        <v>0</v>
      </c>
      <c r="BX611" s="119"/>
      <c r="BY611" s="156"/>
      <c r="BZ611" s="156"/>
      <c r="CA611" s="156"/>
      <c r="CB611" s="157"/>
      <c r="CD611" s="158"/>
      <c r="CE611" s="156"/>
      <c r="CF611" s="156"/>
      <c r="CG611" s="156"/>
      <c r="CH611" s="156"/>
      <c r="CI611" s="159"/>
      <c r="CK611" s="110">
        <f t="shared" si="738"/>
        <v>0</v>
      </c>
    </row>
    <row r="612" spans="1:89" x14ac:dyDescent="0.3">
      <c r="A612" s="126" t="str">
        <f t="shared" si="727"/>
        <v>NOVILLAS VACIAS</v>
      </c>
      <c r="B612" s="127">
        <f t="shared" si="728"/>
        <v>1</v>
      </c>
      <c r="D612" s="95"/>
      <c r="E612" s="129"/>
      <c r="F612" s="129"/>
      <c r="G612" s="129"/>
      <c r="H612" s="130"/>
      <c r="I612" s="131"/>
      <c r="J612" s="132"/>
      <c r="K612" s="129"/>
      <c r="L612" s="129"/>
      <c r="M612" s="129"/>
      <c r="N612" s="129"/>
      <c r="O612" s="133"/>
      <c r="Q612" s="134">
        <f t="shared" si="729"/>
        <v>1</v>
      </c>
      <c r="S612" s="126" t="str">
        <f t="shared" si="730"/>
        <v>NOVILLAS VACIAS</v>
      </c>
      <c r="T612" s="135">
        <f t="shared" si="731"/>
        <v>0</v>
      </c>
      <c r="V612" s="95"/>
      <c r="W612" s="137"/>
      <c r="X612" s="137"/>
      <c r="Y612" s="137"/>
      <c r="Z612" s="138"/>
      <c r="AB612" s="139"/>
      <c r="AC612" s="137"/>
      <c r="AD612" s="137"/>
      <c r="AE612" s="137"/>
      <c r="AF612" s="137"/>
      <c r="AG612" s="140"/>
      <c r="AI612" s="134">
        <f t="shared" si="732"/>
        <v>0</v>
      </c>
      <c r="AK612" s="141" t="str">
        <f t="shared" si="733"/>
        <v>YEGUA</v>
      </c>
      <c r="AL612" s="142">
        <f t="shared" si="734"/>
        <v>1</v>
      </c>
      <c r="AN612" s="95"/>
      <c r="AO612" s="144"/>
      <c r="AP612" s="144"/>
      <c r="AQ612" s="144"/>
      <c r="AR612" s="145"/>
      <c r="AS612" s="146"/>
      <c r="AT612" s="147"/>
      <c r="AU612" s="144"/>
      <c r="AV612" s="144"/>
      <c r="AW612" s="144"/>
      <c r="AX612" s="144"/>
      <c r="AY612" s="148"/>
      <c r="BA612" s="110">
        <f t="shared" si="735"/>
        <v>1</v>
      </c>
      <c r="BB612" s="149"/>
      <c r="BC612" s="126" t="str">
        <f t="shared" si="712"/>
        <v>NOVILLAS VACIAS</v>
      </c>
      <c r="BD612" s="127">
        <f t="shared" si="736"/>
        <v>0</v>
      </c>
      <c r="BF612" s="113"/>
      <c r="BG612" s="151"/>
      <c r="BH612" s="151"/>
      <c r="BI612" s="151"/>
      <c r="BJ612" s="152"/>
      <c r="BL612" s="153"/>
      <c r="BM612" s="151"/>
      <c r="BN612" s="151"/>
      <c r="BO612" s="151"/>
      <c r="BP612" s="151"/>
      <c r="BQ612" s="154"/>
      <c r="BS612" s="110">
        <f t="shared" si="737"/>
        <v>0</v>
      </c>
      <c r="BT612" s="149"/>
      <c r="BU612" s="126" t="str">
        <f t="shared" si="713"/>
        <v>NOVILLAS VACIAS</v>
      </c>
      <c r="BV612" s="127">
        <f t="shared" si="739"/>
        <v>0</v>
      </c>
      <c r="BX612" s="119"/>
      <c r="BY612" s="156"/>
      <c r="BZ612" s="156"/>
      <c r="CA612" s="156"/>
      <c r="CB612" s="157"/>
      <c r="CD612" s="158"/>
      <c r="CE612" s="156"/>
      <c r="CF612" s="156"/>
      <c r="CG612" s="156"/>
      <c r="CH612" s="156"/>
      <c r="CI612" s="159"/>
      <c r="CK612" s="110">
        <f t="shared" si="738"/>
        <v>0</v>
      </c>
    </row>
    <row r="613" spans="1:89" x14ac:dyDescent="0.3">
      <c r="A613" s="126" t="str">
        <f t="shared" si="727"/>
        <v xml:space="preserve">NOVILLAS PREÑADAS </v>
      </c>
      <c r="B613" s="127">
        <f t="shared" si="728"/>
        <v>0</v>
      </c>
      <c r="D613" s="95"/>
      <c r="E613" s="129"/>
      <c r="F613" s="129"/>
      <c r="G613" s="129"/>
      <c r="H613" s="130"/>
      <c r="I613" s="131"/>
      <c r="J613" s="132"/>
      <c r="K613" s="129"/>
      <c r="L613" s="129"/>
      <c r="M613" s="129"/>
      <c r="N613" s="129"/>
      <c r="O613" s="133"/>
      <c r="Q613" s="134">
        <f t="shared" si="729"/>
        <v>0</v>
      </c>
      <c r="S613" s="126" t="str">
        <f t="shared" si="730"/>
        <v xml:space="preserve">NOVILLAS PREÑADAS </v>
      </c>
      <c r="T613" s="135">
        <f t="shared" si="731"/>
        <v>3</v>
      </c>
      <c r="V613" s="95"/>
      <c r="W613" s="137"/>
      <c r="X613" s="137"/>
      <c r="Y613" s="137"/>
      <c r="Z613" s="138"/>
      <c r="AB613" s="139"/>
      <c r="AC613" s="137"/>
      <c r="AD613" s="137"/>
      <c r="AE613" s="137"/>
      <c r="AF613" s="137"/>
      <c r="AG613" s="140"/>
      <c r="AI613" s="134">
        <f t="shared" si="732"/>
        <v>3</v>
      </c>
      <c r="AK613" s="141">
        <f t="shared" si="733"/>
        <v>0</v>
      </c>
      <c r="AL613" s="142">
        <f t="shared" si="734"/>
        <v>0</v>
      </c>
      <c r="AN613" s="95"/>
      <c r="AO613" s="144"/>
      <c r="AP613" s="144"/>
      <c r="AQ613" s="144"/>
      <c r="AR613" s="145"/>
      <c r="AS613" s="146"/>
      <c r="AT613" s="147"/>
      <c r="AU613" s="144"/>
      <c r="AV613" s="144"/>
      <c r="AW613" s="144"/>
      <c r="AX613" s="144"/>
      <c r="AY613" s="148"/>
      <c r="BA613" s="110">
        <f t="shared" si="735"/>
        <v>0</v>
      </c>
      <c r="BB613" s="149"/>
      <c r="BC613" s="126" t="str">
        <f t="shared" si="712"/>
        <v xml:space="preserve">NOVILLAS PREÑADAS </v>
      </c>
      <c r="BD613" s="127">
        <f t="shared" si="736"/>
        <v>0</v>
      </c>
      <c r="BF613" s="113"/>
      <c r="BG613" s="151"/>
      <c r="BH613" s="151"/>
      <c r="BI613" s="151"/>
      <c r="BJ613" s="152"/>
      <c r="BL613" s="153"/>
      <c r="BM613" s="151"/>
      <c r="BN613" s="151"/>
      <c r="BO613" s="151"/>
      <c r="BP613" s="151"/>
      <c r="BQ613" s="154"/>
      <c r="BS613" s="110">
        <f t="shared" si="737"/>
        <v>0</v>
      </c>
      <c r="BT613" s="149"/>
      <c r="BU613" s="126" t="str">
        <f t="shared" si="713"/>
        <v xml:space="preserve">NOVILLAS PREÑADAS </v>
      </c>
      <c r="BV613" s="127">
        <f t="shared" si="739"/>
        <v>0</v>
      </c>
      <c r="BX613" s="119"/>
      <c r="BY613" s="156"/>
      <c r="BZ613" s="156"/>
      <c r="CA613" s="156"/>
      <c r="CB613" s="157"/>
      <c r="CD613" s="158"/>
      <c r="CE613" s="156"/>
      <c r="CF613" s="156"/>
      <c r="CG613" s="156"/>
      <c r="CH613" s="156"/>
      <c r="CI613" s="159"/>
      <c r="CK613" s="110">
        <f t="shared" si="738"/>
        <v>0</v>
      </c>
    </row>
    <row r="614" spans="1:89" x14ac:dyDescent="0.3">
      <c r="A614" s="126" t="str">
        <f t="shared" si="727"/>
        <v>TOROS</v>
      </c>
      <c r="B614" s="127">
        <f t="shared" si="728"/>
        <v>1</v>
      </c>
      <c r="D614" s="95"/>
      <c r="E614" s="129"/>
      <c r="F614" s="129"/>
      <c r="G614" s="129"/>
      <c r="H614" s="130"/>
      <c r="I614" s="131"/>
      <c r="J614" s="132"/>
      <c r="K614" s="129"/>
      <c r="L614" s="129"/>
      <c r="M614" s="129"/>
      <c r="N614" s="129"/>
      <c r="O614" s="133"/>
      <c r="Q614" s="134">
        <f t="shared" si="729"/>
        <v>1</v>
      </c>
      <c r="S614" s="126" t="str">
        <f t="shared" si="730"/>
        <v>TOROS</v>
      </c>
      <c r="T614" s="135">
        <f t="shared" si="731"/>
        <v>16</v>
      </c>
      <c r="V614" s="95"/>
      <c r="W614" s="137"/>
      <c r="X614" s="137"/>
      <c r="Y614" s="137"/>
      <c r="Z614" s="138"/>
      <c r="AB614" s="139"/>
      <c r="AC614" s="137"/>
      <c r="AD614" s="137"/>
      <c r="AE614" s="137"/>
      <c r="AF614" s="137"/>
      <c r="AG614" s="140"/>
      <c r="AI614" s="134">
        <f t="shared" si="732"/>
        <v>16</v>
      </c>
      <c r="AK614" s="141">
        <f t="shared" si="733"/>
        <v>0</v>
      </c>
      <c r="AL614" s="142">
        <f t="shared" si="734"/>
        <v>0</v>
      </c>
      <c r="AN614" s="95"/>
      <c r="AO614" s="144"/>
      <c r="AP614" s="144"/>
      <c r="AQ614" s="144"/>
      <c r="AR614" s="145"/>
      <c r="AS614" s="146"/>
      <c r="AT614" s="147"/>
      <c r="AU614" s="144"/>
      <c r="AV614" s="144"/>
      <c r="AW614" s="144"/>
      <c r="AX614" s="144"/>
      <c r="AY614" s="148"/>
      <c r="BA614" s="110">
        <f t="shared" si="735"/>
        <v>0</v>
      </c>
      <c r="BB614" s="149"/>
      <c r="BC614" s="126" t="str">
        <f t="shared" si="712"/>
        <v>TOROS</v>
      </c>
      <c r="BD614" s="127">
        <f t="shared" si="736"/>
        <v>0</v>
      </c>
      <c r="BF614" s="113"/>
      <c r="BG614" s="151"/>
      <c r="BH614" s="151"/>
      <c r="BI614" s="151"/>
      <c r="BJ614" s="152"/>
      <c r="BL614" s="153"/>
      <c r="BM614" s="151"/>
      <c r="BN614" s="151"/>
      <c r="BO614" s="151"/>
      <c r="BP614" s="151"/>
      <c r="BQ614" s="154"/>
      <c r="BS614" s="110">
        <f t="shared" si="737"/>
        <v>0</v>
      </c>
      <c r="BT614" s="149"/>
      <c r="BU614" s="126" t="str">
        <f t="shared" si="713"/>
        <v>TOROS</v>
      </c>
      <c r="BV614" s="127">
        <f t="shared" si="739"/>
        <v>2</v>
      </c>
      <c r="BX614" s="119"/>
      <c r="BY614" s="156"/>
      <c r="BZ614" s="156"/>
      <c r="CA614" s="156"/>
      <c r="CB614" s="157"/>
      <c r="CD614" s="158"/>
      <c r="CE614" s="156"/>
      <c r="CF614" s="156"/>
      <c r="CG614" s="156"/>
      <c r="CH614" s="156"/>
      <c r="CI614" s="159"/>
      <c r="CK614" s="110">
        <f t="shared" si="738"/>
        <v>2</v>
      </c>
    </row>
    <row r="615" spans="1:89" x14ac:dyDescent="0.3">
      <c r="A615" s="126">
        <f t="shared" si="727"/>
        <v>0</v>
      </c>
      <c r="B615" s="127">
        <f t="shared" si="728"/>
        <v>0</v>
      </c>
      <c r="D615" s="95"/>
      <c r="E615" s="129"/>
      <c r="F615" s="129"/>
      <c r="G615" s="129"/>
      <c r="H615" s="130"/>
      <c r="I615" s="131"/>
      <c r="J615" s="132"/>
      <c r="K615" s="129"/>
      <c r="L615" s="129"/>
      <c r="M615" s="129"/>
      <c r="N615" s="129"/>
      <c r="O615" s="133"/>
      <c r="Q615" s="134">
        <f t="shared" si="729"/>
        <v>0</v>
      </c>
      <c r="S615" s="126">
        <f t="shared" si="730"/>
        <v>0</v>
      </c>
      <c r="T615" s="135">
        <f t="shared" si="731"/>
        <v>0</v>
      </c>
      <c r="V615" s="95"/>
      <c r="W615" s="137"/>
      <c r="X615" s="137"/>
      <c r="Y615" s="137"/>
      <c r="Z615" s="138"/>
      <c r="AB615" s="139"/>
      <c r="AC615" s="137"/>
      <c r="AD615" s="137"/>
      <c r="AE615" s="137"/>
      <c r="AF615" s="137"/>
      <c r="AG615" s="140"/>
      <c r="AI615" s="134">
        <f t="shared" si="732"/>
        <v>0</v>
      </c>
      <c r="AK615" s="141">
        <f t="shared" si="733"/>
        <v>0</v>
      </c>
      <c r="AL615" s="142">
        <f t="shared" si="734"/>
        <v>0</v>
      </c>
      <c r="AN615" s="95"/>
      <c r="AO615" s="144"/>
      <c r="AP615" s="144"/>
      <c r="AQ615" s="144"/>
      <c r="AR615" s="145"/>
      <c r="AS615" s="146"/>
      <c r="AT615" s="147"/>
      <c r="AU615" s="144"/>
      <c r="AV615" s="144"/>
      <c r="AW615" s="144"/>
      <c r="AX615" s="144"/>
      <c r="AY615" s="148"/>
      <c r="BA615" s="110">
        <f t="shared" si="735"/>
        <v>0</v>
      </c>
      <c r="BB615" s="149"/>
      <c r="BC615" s="126">
        <f t="shared" si="712"/>
        <v>0</v>
      </c>
      <c r="BD615" s="127">
        <f t="shared" si="736"/>
        <v>0</v>
      </c>
      <c r="BF615" s="113"/>
      <c r="BG615" s="151"/>
      <c r="BH615" s="151"/>
      <c r="BI615" s="151"/>
      <c r="BJ615" s="152"/>
      <c r="BL615" s="153"/>
      <c r="BM615" s="151"/>
      <c r="BN615" s="151"/>
      <c r="BO615" s="151"/>
      <c r="BP615" s="151"/>
      <c r="BQ615" s="154"/>
      <c r="BS615" s="110">
        <f t="shared" si="737"/>
        <v>0</v>
      </c>
      <c r="BT615" s="149"/>
      <c r="BU615" s="126">
        <f t="shared" si="713"/>
        <v>0</v>
      </c>
      <c r="BV615" s="127">
        <f t="shared" si="739"/>
        <v>0</v>
      </c>
      <c r="BX615" s="119"/>
      <c r="BY615" s="156"/>
      <c r="BZ615" s="156"/>
      <c r="CA615" s="156"/>
      <c r="CB615" s="157"/>
      <c r="CD615" s="158"/>
      <c r="CE615" s="156"/>
      <c r="CF615" s="156"/>
      <c r="CG615" s="156"/>
      <c r="CH615" s="156"/>
      <c r="CI615" s="159"/>
      <c r="CK615" s="110">
        <f t="shared" si="738"/>
        <v>0</v>
      </c>
    </row>
    <row r="616" spans="1:89" s="125" customFormat="1" x14ac:dyDescent="0.3">
      <c r="A616" s="93" t="s">
        <v>37</v>
      </c>
      <c r="B616" s="127"/>
      <c r="C616"/>
      <c r="D616" s="95"/>
      <c r="E616" s="160"/>
      <c r="F616" s="160"/>
      <c r="G616" s="160"/>
      <c r="H616" s="161"/>
      <c r="I616" s="131"/>
      <c r="J616" s="175"/>
      <c r="K616" s="160"/>
      <c r="L616" s="160"/>
      <c r="M616" s="160"/>
      <c r="N616" s="160"/>
      <c r="O616" s="176"/>
      <c r="P616"/>
      <c r="Q616" s="134"/>
      <c r="R616"/>
      <c r="S616" s="93" t="s">
        <v>37</v>
      </c>
      <c r="T616" s="135"/>
      <c r="U616"/>
      <c r="V616" s="95"/>
      <c r="W616" s="165"/>
      <c r="X616" s="165"/>
      <c r="Y616" s="165"/>
      <c r="Z616" s="166"/>
      <c r="AA616"/>
      <c r="AB616" s="177"/>
      <c r="AC616" s="165"/>
      <c r="AD616" s="165"/>
      <c r="AE616" s="165"/>
      <c r="AF616" s="165"/>
      <c r="AG616" s="178"/>
      <c r="AH616"/>
      <c r="AI616" s="101"/>
      <c r="AJ616"/>
      <c r="AK616" s="102"/>
      <c r="AL616" s="142"/>
      <c r="AM616" s="26"/>
      <c r="AN616" s="95"/>
      <c r="AO616" s="170"/>
      <c r="AP616" s="170"/>
      <c r="AQ616" s="170"/>
      <c r="AR616" s="171"/>
      <c r="AS616" s="107"/>
      <c r="AT616" s="172"/>
      <c r="AU616" s="170"/>
      <c r="AV616" s="170"/>
      <c r="AW616" s="170"/>
      <c r="AX616" s="170"/>
      <c r="AY616" s="173"/>
      <c r="AZ616" s="107"/>
      <c r="BA616" s="174"/>
      <c r="BB616" s="111"/>
      <c r="BC616" s="93" t="str">
        <f>BC589</f>
        <v>GAN. CEBA</v>
      </c>
      <c r="BD616" s="127"/>
      <c r="BE616" s="26"/>
      <c r="BF616" s="113"/>
      <c r="BG616" s="114"/>
      <c r="BH616" s="114"/>
      <c r="BI616" s="114"/>
      <c r="BJ616" s="115"/>
      <c r="BK616" s="112"/>
      <c r="BL616" s="116"/>
      <c r="BM616" s="114"/>
      <c r="BN616" s="114"/>
      <c r="BO616" s="114"/>
      <c r="BP616" s="114"/>
      <c r="BQ616" s="117"/>
      <c r="BR616" s="26"/>
      <c r="BS616" s="118"/>
      <c r="BT616" s="111"/>
      <c r="BU616" s="93" t="str">
        <f>BU589</f>
        <v>GAN. CEBA</v>
      </c>
      <c r="BV616" s="127"/>
      <c r="BW616" s="26"/>
      <c r="BX616" s="119"/>
      <c r="BY616" s="120"/>
      <c r="BZ616" s="120"/>
      <c r="CA616" s="120"/>
      <c r="CB616" s="121"/>
      <c r="CC616" s="112"/>
      <c r="CD616" s="122"/>
      <c r="CE616" s="120"/>
      <c r="CF616" s="120"/>
      <c r="CG616" s="120"/>
      <c r="CH616" s="120"/>
      <c r="CI616" s="123"/>
      <c r="CJ616" s="26"/>
      <c r="CK616" s="124"/>
    </row>
    <row r="617" spans="1:89" x14ac:dyDescent="0.3">
      <c r="A617" s="126" t="str">
        <f>+A590</f>
        <v>NOVILLOS</v>
      </c>
      <c r="B617" s="127">
        <f>+Q590</f>
        <v>45</v>
      </c>
      <c r="D617" s="95"/>
      <c r="E617" s="129"/>
      <c r="F617" s="129"/>
      <c r="G617" s="129"/>
      <c r="H617" s="130"/>
      <c r="I617" s="131"/>
      <c r="J617" s="132"/>
      <c r="K617" s="129"/>
      <c r="L617" s="129"/>
      <c r="M617" s="129"/>
      <c r="N617" s="129"/>
      <c r="O617" s="133"/>
      <c r="Q617" s="134">
        <f>SUM(B617+D617+E617+F617+G617+H617-J617-K617-L617-M617-N617-O617)</f>
        <v>45</v>
      </c>
      <c r="S617" s="126" t="str">
        <f>+S590</f>
        <v>NOVILLOS</v>
      </c>
      <c r="T617" s="135">
        <f>+AI590</f>
        <v>0</v>
      </c>
      <c r="V617" s="95"/>
      <c r="W617" s="137"/>
      <c r="X617" s="137"/>
      <c r="Y617" s="137"/>
      <c r="Z617" s="138"/>
      <c r="AB617" s="139"/>
      <c r="AC617" s="137"/>
      <c r="AD617" s="137"/>
      <c r="AE617" s="137"/>
      <c r="AF617" s="137"/>
      <c r="AG617" s="140"/>
      <c r="AI617" s="134">
        <f>SUM(T617+V617+W617+X617+Y617+Z617-AB617-AC617-AD617-AE617-AF617-AG617)</f>
        <v>0</v>
      </c>
      <c r="AK617" s="179">
        <f>AK590</f>
        <v>0</v>
      </c>
      <c r="AL617" s="142">
        <f>+BA590</f>
        <v>0</v>
      </c>
      <c r="AN617" s="95"/>
      <c r="AO617" s="144"/>
      <c r="AP617" s="144"/>
      <c r="AQ617" s="144"/>
      <c r="AR617" s="145"/>
      <c r="AS617" s="146"/>
      <c r="AT617" s="147"/>
      <c r="AU617" s="144"/>
      <c r="AV617" s="144"/>
      <c r="AW617" s="144"/>
      <c r="AX617" s="144"/>
      <c r="AY617" s="148"/>
      <c r="BA617" s="110">
        <f>SUM(AL617+AN617+AO617+AP617+AQ617+AR617-AT617-AU617-AV617-AW617-AX617-AY617)</f>
        <v>0</v>
      </c>
      <c r="BB617" s="149"/>
      <c r="BC617" s="126" t="str">
        <f t="shared" si="712"/>
        <v>NOVILLOS</v>
      </c>
      <c r="BD617" s="127">
        <f>+BS590</f>
        <v>275</v>
      </c>
      <c r="BF617" s="113"/>
      <c r="BG617" s="151"/>
      <c r="BH617" s="151"/>
      <c r="BI617" s="151"/>
      <c r="BJ617" s="152"/>
      <c r="BL617" s="153"/>
      <c r="BM617" s="151"/>
      <c r="BN617" s="151"/>
      <c r="BO617" s="151"/>
      <c r="BP617" s="151"/>
      <c r="BQ617" s="154"/>
      <c r="BS617" s="110">
        <f>SUM(BD617+BF617+BG617+BH617+BI617+BJ617-BL617-BM617-BN617-BO617-BP617-BQ617)</f>
        <v>275</v>
      </c>
      <c r="BT617" s="149"/>
      <c r="BU617" s="126" t="str">
        <f t="shared" si="713"/>
        <v>NOVILLOS</v>
      </c>
      <c r="BV617" s="127">
        <f>+CK590</f>
        <v>176</v>
      </c>
      <c r="BX617" s="119"/>
      <c r="BY617" s="156"/>
      <c r="BZ617" s="156"/>
      <c r="CA617" s="156"/>
      <c r="CB617" s="157"/>
      <c r="CD617" s="158"/>
      <c r="CE617" s="156"/>
      <c r="CF617" s="156"/>
      <c r="CG617" s="156"/>
      <c r="CH617" s="156"/>
      <c r="CI617" s="159"/>
      <c r="CK617" s="110">
        <f>SUM(BV617+BX617+BY617+BZ617+CA617+CB617-CD617-CE617-CF617-CG617-CH617-CI617)</f>
        <v>176</v>
      </c>
    </row>
    <row r="618" spans="1:89" x14ac:dyDescent="0.3">
      <c r="A618" s="126" t="str">
        <f>+A591</f>
        <v>CALENTADORES</v>
      </c>
      <c r="B618" s="127">
        <f>+Q591</f>
        <v>0</v>
      </c>
      <c r="D618" s="95"/>
      <c r="E618" s="129"/>
      <c r="F618" s="129"/>
      <c r="G618" s="129"/>
      <c r="H618" s="130"/>
      <c r="I618" s="131"/>
      <c r="J618" s="132"/>
      <c r="K618" s="129"/>
      <c r="L618" s="129"/>
      <c r="M618" s="129"/>
      <c r="N618" s="129"/>
      <c r="O618" s="133"/>
      <c r="Q618" s="134">
        <f>SUM(B618+D618+E618+F618+G618+H618-J618-K618-L618-M618-N618-O618)</f>
        <v>0</v>
      </c>
      <c r="S618" s="126" t="str">
        <f>+S591</f>
        <v>CALENTADORES</v>
      </c>
      <c r="T618" s="135">
        <f>+AI591</f>
        <v>0</v>
      </c>
      <c r="V618" s="95"/>
      <c r="W618" s="137"/>
      <c r="X618" s="137"/>
      <c r="Y618" s="137"/>
      <c r="Z618" s="138"/>
      <c r="AB618" s="139"/>
      <c r="AC618" s="137"/>
      <c r="AD618" s="137"/>
      <c r="AE618" s="137"/>
      <c r="AF618" s="137"/>
      <c r="AG618" s="140"/>
      <c r="AI618" s="134">
        <f>SUM(T618+V618+W618+X618+Y618+Z618-AB618-AC618-AD618-AE618-AF618-AG618)</f>
        <v>0</v>
      </c>
      <c r="AK618" s="179">
        <f>AK591</f>
        <v>0</v>
      </c>
      <c r="AL618" s="142">
        <f>+BA591</f>
        <v>0</v>
      </c>
      <c r="AN618" s="95"/>
      <c r="AO618" s="144"/>
      <c r="AP618" s="144"/>
      <c r="AQ618" s="144"/>
      <c r="AR618" s="145"/>
      <c r="AS618" s="146"/>
      <c r="AT618" s="147"/>
      <c r="AU618" s="144"/>
      <c r="AV618" s="144"/>
      <c r="AW618" s="144"/>
      <c r="AX618" s="144"/>
      <c r="AY618" s="148"/>
      <c r="BA618" s="110">
        <f>SUM(AL618+AN618+AO618+AP618+AQ618+AR618-AT618-AU618-AV618-AW618-AX618-AY618)</f>
        <v>0</v>
      </c>
      <c r="BB618" s="149"/>
      <c r="BC618" s="126" t="str">
        <f t="shared" si="712"/>
        <v>CALENTADORES</v>
      </c>
      <c r="BD618" s="127">
        <f>+BS591</f>
        <v>0</v>
      </c>
      <c r="BF618" s="113"/>
      <c r="BG618" s="151"/>
      <c r="BH618" s="151"/>
      <c r="BI618" s="151"/>
      <c r="BJ618" s="152"/>
      <c r="BL618" s="153"/>
      <c r="BM618" s="151"/>
      <c r="BN618" s="151"/>
      <c r="BO618" s="151"/>
      <c r="BP618" s="151"/>
      <c r="BQ618" s="154"/>
      <c r="BS618" s="110">
        <f>SUM(BD618+BF618+BG618+BH618+BI618+BJ618-BL618-BM618-BN618-BO618-BP618-BQ618)</f>
        <v>0</v>
      </c>
      <c r="BT618" s="149"/>
      <c r="BU618" s="126" t="str">
        <f t="shared" si="713"/>
        <v>CALENTADORES</v>
      </c>
      <c r="BV618" s="127">
        <f>+CK591</f>
        <v>0</v>
      </c>
      <c r="BX618" s="119"/>
      <c r="BY618" s="156"/>
      <c r="BZ618" s="156"/>
      <c r="CA618" s="156"/>
      <c r="CB618" s="157"/>
      <c r="CD618" s="158"/>
      <c r="CE618" s="156"/>
      <c r="CF618" s="156"/>
      <c r="CG618" s="156"/>
      <c r="CH618" s="156"/>
      <c r="CI618" s="159"/>
      <c r="CK618" s="110">
        <f>SUM(BV618+BX618+BY618+BZ618+CA618+CB618-CD618-CE618-CF618-CG618-CH618-CI618)</f>
        <v>0</v>
      </c>
    </row>
    <row r="619" spans="1:89" x14ac:dyDescent="0.3">
      <c r="A619" s="126" t="str">
        <f>+A592</f>
        <v>VACAS CUCHILLO</v>
      </c>
      <c r="B619" s="127">
        <f>+Q592</f>
        <v>0</v>
      </c>
      <c r="D619" s="95"/>
      <c r="E619" s="129"/>
      <c r="F619" s="129"/>
      <c r="G619" s="129"/>
      <c r="H619" s="130"/>
      <c r="I619" s="131"/>
      <c r="J619" s="132"/>
      <c r="K619" s="129"/>
      <c r="L619" s="129"/>
      <c r="M619" s="129"/>
      <c r="N619" s="129"/>
      <c r="O619" s="133"/>
      <c r="Q619" s="134">
        <f>SUM(B619+D619+E619+F619+G619+H619-J619-K619-L619-M619-N619-O619)</f>
        <v>0</v>
      </c>
      <c r="S619" s="126" t="str">
        <f>+S592</f>
        <v>VACAS CUCHILLO</v>
      </c>
      <c r="T619" s="135">
        <f>+AI592</f>
        <v>0</v>
      </c>
      <c r="V619" s="95"/>
      <c r="W619" s="137"/>
      <c r="X619" s="137"/>
      <c r="Y619" s="137"/>
      <c r="Z619" s="138"/>
      <c r="AB619" s="139"/>
      <c r="AC619" s="137"/>
      <c r="AD619" s="137"/>
      <c r="AE619" s="137"/>
      <c r="AF619" s="137"/>
      <c r="AG619" s="140"/>
      <c r="AI619" s="134">
        <f>SUM(T619+V619+W619+X619+Y619+Z619-AB619-AC619-AD619-AE619-AF619-AG619)</f>
        <v>0</v>
      </c>
      <c r="AK619" s="179">
        <f>AK592</f>
        <v>0</v>
      </c>
      <c r="AL619" s="142">
        <f>+BA592</f>
        <v>0</v>
      </c>
      <c r="AN619" s="95"/>
      <c r="AO619" s="144"/>
      <c r="AP619" s="144"/>
      <c r="AQ619" s="144"/>
      <c r="AR619" s="145"/>
      <c r="AS619" s="146"/>
      <c r="AT619" s="147"/>
      <c r="AU619" s="144"/>
      <c r="AV619" s="144"/>
      <c r="AW619" s="144"/>
      <c r="AX619" s="144"/>
      <c r="AY619" s="148"/>
      <c r="BA619" s="110">
        <f>SUM(AL619+AN619+AO619+AP619+AQ619+AR619-AT619-AU619-AV619-AW619-AX619-AY619)</f>
        <v>0</v>
      </c>
      <c r="BB619" s="149"/>
      <c r="BC619" s="126" t="str">
        <f t="shared" si="712"/>
        <v>VACAS CUCHILLO</v>
      </c>
      <c r="BD619" s="127">
        <f>+BS592</f>
        <v>0</v>
      </c>
      <c r="BF619" s="113"/>
      <c r="BG619" s="151"/>
      <c r="BH619" s="151"/>
      <c r="BI619" s="151"/>
      <c r="BJ619" s="152"/>
      <c r="BL619" s="153"/>
      <c r="BM619" s="151"/>
      <c r="BN619" s="151"/>
      <c r="BO619" s="151"/>
      <c r="BP619" s="151"/>
      <c r="BQ619" s="154"/>
      <c r="BS619" s="110">
        <f>SUM(BD619+BF619+BG619+BH619+BI619+BJ619-BL619-BM619-BN619-BO619-BP619-BQ619)</f>
        <v>0</v>
      </c>
      <c r="BT619" s="149"/>
      <c r="BU619" s="126" t="str">
        <f t="shared" si="713"/>
        <v>VACAS CUCHILLO</v>
      </c>
      <c r="BV619" s="127">
        <f>+CK592</f>
        <v>0</v>
      </c>
      <c r="BX619" s="119"/>
      <c r="BY619" s="156"/>
      <c r="BZ619" s="156"/>
      <c r="CA619" s="156"/>
      <c r="CB619" s="157"/>
      <c r="CD619" s="158"/>
      <c r="CE619" s="156"/>
      <c r="CF619" s="156"/>
      <c r="CG619" s="156"/>
      <c r="CH619" s="156"/>
      <c r="CI619" s="159"/>
      <c r="CK619" s="110">
        <f>SUM(BV619+BX619+BY619+BZ619+CA619+CB619-CD619-CE619-CF619-CG619-CH619-CI619)</f>
        <v>0</v>
      </c>
    </row>
    <row r="620" spans="1:89" ht="15" thickBot="1" x14ac:dyDescent="0.35">
      <c r="A620" s="126" t="str">
        <f>+A593</f>
        <v>NOVILLAS CUCHILLOS</v>
      </c>
      <c r="B620" s="127">
        <f>+Q593</f>
        <v>0</v>
      </c>
      <c r="D620" s="95"/>
      <c r="E620" s="180"/>
      <c r="F620" s="180"/>
      <c r="G620" s="180"/>
      <c r="H620" s="181"/>
      <c r="I620" s="131"/>
      <c r="J620" s="182"/>
      <c r="K620" s="183"/>
      <c r="L620" s="183"/>
      <c r="M620" s="183"/>
      <c r="N620" s="183"/>
      <c r="O620" s="184"/>
      <c r="Q620" s="134">
        <f>SUM(B620+D620+E620+F620+G620+H620-J620-K620-L620-M620-N620-O620)</f>
        <v>0</v>
      </c>
      <c r="S620" s="126" t="str">
        <f>+S593</f>
        <v>NOVILLAS CUCHILLOS</v>
      </c>
      <c r="T620" s="135">
        <f>+AI593</f>
        <v>0</v>
      </c>
      <c r="V620" s="95"/>
      <c r="W620" s="185"/>
      <c r="X620" s="185"/>
      <c r="Y620" s="185"/>
      <c r="Z620" s="186"/>
      <c r="AB620" s="187"/>
      <c r="AC620" s="188"/>
      <c r="AD620" s="188"/>
      <c r="AE620" s="188"/>
      <c r="AF620" s="188"/>
      <c r="AG620" s="189"/>
      <c r="AI620" s="134">
        <f>SUM(T620+V620+W620+X620+Y620+Z620-AB620-AC620-AD620-AE620-AF620-AG620)</f>
        <v>0</v>
      </c>
      <c r="AK620" s="179">
        <f>AK593</f>
        <v>0</v>
      </c>
      <c r="AL620" s="142">
        <f>+BA593</f>
        <v>0</v>
      </c>
      <c r="AN620" s="95"/>
      <c r="AO620" s="190"/>
      <c r="AP620" s="190"/>
      <c r="AQ620" s="190"/>
      <c r="AR620" s="191"/>
      <c r="AS620" s="146"/>
      <c r="AT620" s="192"/>
      <c r="AU620" s="193"/>
      <c r="AV620" s="193"/>
      <c r="AW620" s="193"/>
      <c r="AX620" s="193"/>
      <c r="AY620" s="194"/>
      <c r="BA620" s="110">
        <f>SUM(AL620+AN620+AO620+AP620+AQ620+AR620-AT620-AU620-AV620-AW620-AX620-AY620)</f>
        <v>0</v>
      </c>
      <c r="BB620" s="149"/>
      <c r="BC620" s="126" t="str">
        <f t="shared" si="712"/>
        <v>NOVILLAS CUCHILLOS</v>
      </c>
      <c r="BD620" s="127">
        <f>+BS593</f>
        <v>0</v>
      </c>
      <c r="BF620" s="113"/>
      <c r="BG620" s="151"/>
      <c r="BH620" s="151"/>
      <c r="BI620" s="151"/>
      <c r="BJ620" s="152"/>
      <c r="BL620" s="153"/>
      <c r="BM620" s="151"/>
      <c r="BN620" s="151"/>
      <c r="BO620" s="151"/>
      <c r="BP620" s="151"/>
      <c r="BQ620" s="154"/>
      <c r="BS620" s="110">
        <f>SUM(BD620+BF620+BG620+BH620+BI620+BJ620-BL620-BM620-BN620-BO620-BP620-BQ620)</f>
        <v>0</v>
      </c>
      <c r="BT620" s="149"/>
      <c r="BU620" s="126" t="str">
        <f t="shared" si="713"/>
        <v>NOVILLAS CUCHILLOS</v>
      </c>
      <c r="BV620" s="127">
        <f>+CK593</f>
        <v>0</v>
      </c>
      <c r="BX620" s="119"/>
      <c r="BY620" s="156"/>
      <c r="BZ620" s="156"/>
      <c r="CA620" s="156"/>
      <c r="CB620" s="157"/>
      <c r="CD620" s="158"/>
      <c r="CE620" s="156"/>
      <c r="CF620" s="156"/>
      <c r="CG620" s="156"/>
      <c r="CH620" s="156"/>
      <c r="CI620" s="159"/>
      <c r="CK620" s="110">
        <f>SUM(BV620+BX620+BY620+BZ620+CA620+CB620-CD620-CE620-CF620-CG620-CH620-CI620)</f>
        <v>0</v>
      </c>
    </row>
    <row r="621" spans="1:89" ht="13.5" customHeight="1" x14ac:dyDescent="0.3">
      <c r="A621" s="195" t="s">
        <v>42</v>
      </c>
      <c r="B621" s="196">
        <f>SUM(B602:B620)</f>
        <v>561</v>
      </c>
      <c r="D621" s="197">
        <f>+D602+D603+D604+D605+D606+D607+D609+D610+D611+D612+D613+D614+D615+D617+D618+D619+D620</f>
        <v>0</v>
      </c>
      <c r="E621" s="197">
        <f>+E602+E603+E604+E605+E606+E607+E609+E610+E611+E612+E613+E614+E615+E617+E618+E619+E620</f>
        <v>0</v>
      </c>
      <c r="F621" s="197">
        <f>+F602+F603+F604+F605+F606+F607+F609+F610+F611+F612+F613+F614+F615+F617+F618+F619+F620</f>
        <v>0</v>
      </c>
      <c r="G621" s="197">
        <f>+G602+G603+G604+G605+G606+G607+G609+G610+G611+G612+G613+G614+G615+G617+G618+G619+G620</f>
        <v>0</v>
      </c>
      <c r="H621" s="197">
        <f>+H602+H603+H604+H605+H606+H607+H609+H610+H611+H612+H613+H614+H615+H617+H618+H619+H620</f>
        <v>0</v>
      </c>
      <c r="J621" s="198">
        <f t="shared" ref="J621:O621" si="740">+J602+J603+J604+J605+J606+J607+J609+J610+J611+J612+J613+J614+J615+J617+J618+J619+J620</f>
        <v>0</v>
      </c>
      <c r="K621" s="198">
        <f t="shared" si="740"/>
        <v>0</v>
      </c>
      <c r="L621" s="198">
        <f t="shared" si="740"/>
        <v>0</v>
      </c>
      <c r="M621" s="198">
        <f t="shared" si="740"/>
        <v>0</v>
      </c>
      <c r="N621" s="198">
        <f t="shared" si="740"/>
        <v>0</v>
      </c>
      <c r="O621" s="198">
        <f t="shared" si="740"/>
        <v>0</v>
      </c>
      <c r="Q621" s="134">
        <f>+SUM(B621:H621)-SUM(J621:O621)</f>
        <v>561</v>
      </c>
      <c r="S621" s="195" t="s">
        <v>42</v>
      </c>
      <c r="T621" s="196">
        <f>SUM(T602:T620)</f>
        <v>329</v>
      </c>
      <c r="V621" s="199">
        <f>+V602+V603+V604+V605+V606+V607+V609+V610+V611+V612+V613+V614+V615+V617+V618+V619+V620</f>
        <v>1</v>
      </c>
      <c r="W621" s="199">
        <f>+W602+W603+W604+W605+W606+W607+W609+W610+W611+W612+W613+W614+W615+W617+W618+W619+W620</f>
        <v>0</v>
      </c>
      <c r="X621" s="199">
        <f>+X602+X603+X604+X605+X606+X607+X609+X610+X611+X612+X613+X614+X615+X617+X618+X619+X620</f>
        <v>0</v>
      </c>
      <c r="Y621" s="199">
        <f>+Y602+Y603+Y604+Y605+Y606+Y607+Y609+Y610+Y611+Y612+Y613+Y614+Y615+Y617+Y618+Y619+Y620</f>
        <v>0</v>
      </c>
      <c r="Z621" s="199">
        <f>+Z602+Z603+Z604+Z605+Z606+Z607+Z609+Z610+Z611+Z612+Z613+Z614+Z615+Z617+Z618+Z619+Z620</f>
        <v>1</v>
      </c>
      <c r="AB621" s="200">
        <f t="shared" ref="AB621:AG621" si="741">+AB602+AB603+AB604+AB605+AB606+AB607+AB609+AB610+AB611+AB612+AB613+AB614+AB615+AB617+AB618+AB619+AB620</f>
        <v>0</v>
      </c>
      <c r="AC621" s="200">
        <f t="shared" si="741"/>
        <v>0</v>
      </c>
      <c r="AD621" s="200">
        <f t="shared" si="741"/>
        <v>0</v>
      </c>
      <c r="AE621" s="200">
        <f t="shared" si="741"/>
        <v>0</v>
      </c>
      <c r="AF621" s="200">
        <f t="shared" si="741"/>
        <v>0</v>
      </c>
      <c r="AG621" s="200">
        <f t="shared" si="741"/>
        <v>1</v>
      </c>
      <c r="AI621" s="134">
        <f>+SUM(T621:Z621)-SUM(AB621:AG621)</f>
        <v>330</v>
      </c>
      <c r="AK621" s="62" t="s">
        <v>42</v>
      </c>
      <c r="AL621" s="201">
        <f>SUM(AL602:AL620)</f>
        <v>28</v>
      </c>
      <c r="AN621" s="201">
        <f>+AN602+AN603+AN604+AN605+AN606+AN607+AN609+AN610+AN611+AN612+AN613+AN614+AN615+AN617+AN618+AN619+AN620</f>
        <v>0</v>
      </c>
      <c r="AO621" s="201">
        <f>+AO602+AO603+AO604+AO605+AO606+AO607+AO609+AO610+AO611+AO612+AO613+AO614+AO615+AO617+AO618+AO619+AO620</f>
        <v>0</v>
      </c>
      <c r="AP621" s="201">
        <f>+AP602+AP603+AP604+AP605+AP606+AP607+AP609+AP610+AP611+AP612+AP613+AP614+AP615+AP617+AP618+AP619+AP620</f>
        <v>0</v>
      </c>
      <c r="AQ621" s="201">
        <f>+AQ602+AQ603+AQ604+AQ605+AQ606+AQ607+AQ609+AQ610+AQ611+AQ612+AQ613+AQ614+AQ615+AQ617+AQ618+AQ619+AQ620</f>
        <v>0</v>
      </c>
      <c r="AR621" s="201">
        <f>+AR602+AR603+AR604+AR605+AR606+AR607+AR609+AR610+AR611+AR612+AR613+AR614+AR615+AR617+AR618+AR619+AR620</f>
        <v>0</v>
      </c>
      <c r="AT621" s="201">
        <f t="shared" ref="AT621:AY621" si="742">+AT602+AT603+AT604+AT605+AT606+AT607+AT609+AT610+AT611+AT612+AT613+AT614+AT615+AT617+AT618+AT619+AT620</f>
        <v>0</v>
      </c>
      <c r="AU621" s="201">
        <f t="shared" si="742"/>
        <v>0</v>
      </c>
      <c r="AV621" s="201">
        <f t="shared" si="742"/>
        <v>0</v>
      </c>
      <c r="AW621" s="201">
        <f t="shared" si="742"/>
        <v>0</v>
      </c>
      <c r="AX621" s="201">
        <f t="shared" si="742"/>
        <v>0</v>
      </c>
      <c r="AY621" s="201">
        <f t="shared" si="742"/>
        <v>0</v>
      </c>
      <c r="BA621" s="110">
        <f>+SUM(AL621:AR621)-SUM(AT621:AY621)</f>
        <v>28</v>
      </c>
      <c r="BB621" s="149"/>
      <c r="BC621" s="62" t="s">
        <v>42</v>
      </c>
      <c r="BD621" s="201">
        <f>SUM(BD602:BD620)</f>
        <v>275</v>
      </c>
      <c r="BF621" s="201">
        <f>+BF602+BF603+BF604+BF605+BF606+BF607+BF609+BF610+BF611+BF612+BF613+BF614+BF615+BF617+BF618+BF619+BF620</f>
        <v>0</v>
      </c>
      <c r="BG621" s="201">
        <f>+BG602+BG603+BG604+BG605+BG606+BG607+BG609+BG610+BG611+BG612+BG613+BG614+BG615+BG617+BG618+BG619+BG620</f>
        <v>0</v>
      </c>
      <c r="BH621" s="201">
        <f>+BH602+BH603+BH604+BH605+BH606+BH607+BH609+BH610+BH611+BH612+BH613+BH614+BH615+BH617+BH618+BH619+BH620</f>
        <v>0</v>
      </c>
      <c r="BI621" s="201">
        <f>+BI602+BI603+BI604+BI605+BI606+BI607+BI609+BI610+BI611+BI612+BI613+BI614+BI615+BI617+BI618+BI619+BI620</f>
        <v>0</v>
      </c>
      <c r="BJ621" s="201">
        <f>+BJ602+BJ603+BJ604+BJ605+BJ606+BJ607+BJ609+BJ610+BJ611+BJ612+BJ613+BJ614+BJ615+BJ617+BJ618+BJ619+BJ620</f>
        <v>0</v>
      </c>
      <c r="BL621" s="201">
        <f t="shared" ref="BL621:BQ621" si="743">+BL602+BL603+BL604+BL605+BL606+BL607+BL609+BL610+BL611+BL612+BL613+BL614+BL615+BL617+BL618+BL619+BL620</f>
        <v>0</v>
      </c>
      <c r="BM621" s="201">
        <f t="shared" si="743"/>
        <v>0</v>
      </c>
      <c r="BN621" s="201">
        <f t="shared" si="743"/>
        <v>0</v>
      </c>
      <c r="BO621" s="201">
        <f t="shared" si="743"/>
        <v>0</v>
      </c>
      <c r="BP621" s="201">
        <f t="shared" si="743"/>
        <v>0</v>
      </c>
      <c r="BQ621" s="201">
        <f t="shared" si="743"/>
        <v>0</v>
      </c>
      <c r="BS621" s="110">
        <f>+SUM(BD621:BJ621)-SUM(BL621:BQ621)</f>
        <v>275</v>
      </c>
      <c r="BT621" s="149"/>
      <c r="BU621" s="62" t="s">
        <v>42</v>
      </c>
      <c r="BV621" s="201">
        <f>SUM(BV602:BV620)</f>
        <v>178</v>
      </c>
      <c r="BX621" s="201">
        <f>+BX602+BX603+BX604+BX605+BX606+BX607+BX609+BX610+BX611+BX612+BX613+BX614+BX615+BX617+BX618+BX619+BX620</f>
        <v>0</v>
      </c>
      <c r="BY621" s="201">
        <f>+BY602+BY603+BY604+BY605+BY606+BY607+BY609+BY610+BY611+BY612+BY613+BY614+BY615+BY617+BY618+BY619+BY620</f>
        <v>0</v>
      </c>
      <c r="BZ621" s="201">
        <f>+BZ602+BZ603+BZ604+BZ605+BZ606+BZ607+BZ609+BZ610+BZ611+BZ612+BZ613+BZ614+BZ615+BZ617+BZ618+BZ619+BZ620</f>
        <v>0</v>
      </c>
      <c r="CA621" s="201">
        <f>+CA602+CA603+CA604+CA605+CA606+CA607+CA609+CA610+CA611+CA612+CA613+CA614+CA615+CA617+CA618+CA619+CA620</f>
        <v>0</v>
      </c>
      <c r="CB621" s="201">
        <f>+CB602+CB603+CB604+CB605+CB606+CB607+CB609+CB610+CB611+CB612+CB613+CB614+CB615+CB617+CB618+CB619+CB620</f>
        <v>0</v>
      </c>
      <c r="CD621" s="201">
        <f t="shared" ref="CD621:CI621" si="744">+CD602+CD603+CD604+CD605+CD606+CD607+CD609+CD610+CD611+CD612+CD613+CD614+CD615+CD617+CD618+CD619+CD620</f>
        <v>0</v>
      </c>
      <c r="CE621" s="201">
        <f t="shared" si="744"/>
        <v>0</v>
      </c>
      <c r="CF621" s="201">
        <f t="shared" si="744"/>
        <v>0</v>
      </c>
      <c r="CG621" s="201">
        <f t="shared" si="744"/>
        <v>0</v>
      </c>
      <c r="CH621" s="201">
        <f t="shared" si="744"/>
        <v>0</v>
      </c>
      <c r="CI621" s="201">
        <f t="shared" si="744"/>
        <v>0</v>
      </c>
      <c r="CK621" s="110">
        <f>+SUM(BV621:CB621)-SUM(CD621:CI621)</f>
        <v>178</v>
      </c>
    </row>
    <row r="622" spans="1:89" s="13" customFormat="1" x14ac:dyDescent="0.3">
      <c r="A622" s="12"/>
      <c r="Q622" s="14"/>
      <c r="S622" s="12"/>
      <c r="AI622" s="14" t="e">
        <f>#REF!-AI621</f>
        <v>#REF!</v>
      </c>
      <c r="AK622" s="15"/>
      <c r="AL622" s="16"/>
      <c r="AM622" s="16"/>
      <c r="AN622" s="16"/>
      <c r="AO622" s="16"/>
      <c r="AP622" s="16"/>
      <c r="AQ622" s="16"/>
      <c r="AR622" s="16"/>
      <c r="AS622" s="16"/>
      <c r="AT622" s="16"/>
      <c r="AU622" s="16"/>
      <c r="AV622" s="16"/>
      <c r="AW622" s="16"/>
      <c r="AX622" s="16"/>
      <c r="AY622" s="16"/>
      <c r="AZ622" s="16"/>
      <c r="BA622" s="17">
        <f>BB621-BA621</f>
        <v>-28</v>
      </c>
      <c r="BB622" s="14"/>
      <c r="BC622" s="15"/>
      <c r="BD622" s="16"/>
      <c r="BE622" s="16"/>
      <c r="BF622" s="16"/>
      <c r="BG622" s="16"/>
      <c r="BH622" s="16"/>
      <c r="BI622" s="16"/>
      <c r="BJ622" s="16"/>
      <c r="BK622" s="16"/>
      <c r="BL622" s="16"/>
      <c r="BM622" s="16"/>
      <c r="BN622" s="16"/>
      <c r="BO622" s="16"/>
      <c r="BP622" s="16"/>
      <c r="BQ622" s="16"/>
      <c r="BR622" s="16"/>
      <c r="BS622" s="17">
        <f>BT621-BS621</f>
        <v>-275</v>
      </c>
      <c r="BT622" s="14"/>
      <c r="BU622" s="15"/>
      <c r="BV622" s="16"/>
      <c r="BW622" s="16"/>
      <c r="BX622" s="16"/>
      <c r="BY622" s="16"/>
      <c r="BZ622" s="16"/>
      <c r="CA622" s="16"/>
      <c r="CB622" s="16"/>
      <c r="CC622" s="16"/>
      <c r="CD622" s="16"/>
      <c r="CE622" s="16"/>
      <c r="CF622" s="16"/>
      <c r="CG622" s="16"/>
      <c r="CH622" s="16"/>
      <c r="CI622" s="16"/>
      <c r="CJ622" s="16"/>
      <c r="CK622" s="17">
        <f>CL621-CK621</f>
        <v>-178</v>
      </c>
    </row>
    <row r="623" spans="1:89" s="203" customFormat="1" ht="15.6" x14ac:dyDescent="0.3">
      <c r="A623" s="202" t="str">
        <f>+A596</f>
        <v>finca 1</v>
      </c>
      <c r="S623" s="202" t="str">
        <f>+S596</f>
        <v>finca 2</v>
      </c>
      <c r="AK623" s="204" t="str">
        <f>+AK596</f>
        <v>bestias</v>
      </c>
      <c r="AL623" s="26"/>
      <c r="AM623" s="26"/>
      <c r="AN623" s="26"/>
      <c r="AO623" s="26"/>
      <c r="AP623" s="26"/>
      <c r="AQ623" s="26"/>
      <c r="AR623" s="26"/>
      <c r="AS623" s="26"/>
      <c r="AT623" s="26"/>
      <c r="AU623" s="26"/>
      <c r="AV623" s="26"/>
      <c r="AW623" s="26"/>
      <c r="AX623" s="26"/>
      <c r="AY623" s="26"/>
      <c r="AZ623" s="26"/>
      <c r="BA623" s="26"/>
      <c r="BC623" s="204" t="str">
        <f>+BC596</f>
        <v>finca 3</v>
      </c>
      <c r="BD623" s="26"/>
      <c r="BE623" s="26"/>
      <c r="BF623" s="26"/>
      <c r="BG623" s="26"/>
      <c r="BH623" s="26"/>
      <c r="BI623" s="26"/>
      <c r="BJ623" s="26"/>
      <c r="BK623" s="26"/>
      <c r="BL623" s="26"/>
      <c r="BM623" s="26"/>
      <c r="BN623" s="26"/>
      <c r="BO623" s="26"/>
      <c r="BP623" s="26"/>
      <c r="BQ623" s="26"/>
      <c r="BR623" s="26"/>
      <c r="BS623" s="26"/>
      <c r="BU623" s="204" t="str">
        <f>+BU596</f>
        <v>finca 4</v>
      </c>
      <c r="BV623" s="26"/>
      <c r="BW623" s="26"/>
      <c r="BX623" s="26"/>
      <c r="BY623" s="26"/>
      <c r="BZ623" s="26"/>
      <c r="CA623" s="26"/>
      <c r="CB623" s="26"/>
      <c r="CC623" s="26"/>
      <c r="CD623" s="26"/>
      <c r="CE623" s="26"/>
      <c r="CF623" s="26"/>
      <c r="CG623" s="26"/>
      <c r="CH623" s="26"/>
      <c r="CI623" s="26"/>
      <c r="CJ623" s="26"/>
      <c r="CK623" s="26"/>
    </row>
    <row r="624" spans="1:89" s="206" customFormat="1" ht="18" thickBot="1" x14ac:dyDescent="0.35">
      <c r="A624" s="18">
        <f>+A597+1</f>
        <v>43489</v>
      </c>
      <c r="B624" s="205"/>
      <c r="C624" s="205"/>
      <c r="D624" s="205"/>
      <c r="S624" s="207">
        <f>+S598+1</f>
        <v>43489</v>
      </c>
      <c r="T624" s="205"/>
      <c r="U624" s="205"/>
      <c r="V624" s="205"/>
      <c r="AK624" s="208">
        <f>+AK598+1</f>
        <v>43489</v>
      </c>
      <c r="AL624" s="209"/>
      <c r="AM624" s="209"/>
      <c r="AN624" s="209"/>
      <c r="AO624" s="210"/>
      <c r="AP624" s="210"/>
      <c r="AQ624" s="210"/>
      <c r="AR624" s="210"/>
      <c r="AS624" s="210"/>
      <c r="AT624" s="210"/>
      <c r="AU624" s="210"/>
      <c r="AV624" s="210"/>
      <c r="AW624" s="210"/>
      <c r="AX624" s="210"/>
      <c r="AY624" s="210"/>
      <c r="AZ624" s="210"/>
      <c r="BA624" s="210"/>
      <c r="BC624" s="208">
        <f>+BC598+1</f>
        <v>43489</v>
      </c>
      <c r="BD624" s="209"/>
      <c r="BE624" s="209"/>
      <c r="BF624" s="209"/>
      <c r="BG624" s="210"/>
      <c r="BH624" s="210"/>
      <c r="BI624" s="210"/>
      <c r="BJ624" s="210"/>
      <c r="BK624" s="210"/>
      <c r="BL624" s="210"/>
      <c r="BM624" s="210"/>
      <c r="BN624" s="210"/>
      <c r="BO624" s="210"/>
      <c r="BP624" s="210"/>
      <c r="BQ624" s="210"/>
      <c r="BR624" s="210"/>
      <c r="BS624" s="210"/>
      <c r="BU624" s="208">
        <f>+BU598+1</f>
        <v>43489</v>
      </c>
      <c r="BV624" s="209"/>
      <c r="BW624" s="209"/>
      <c r="BX624" s="209"/>
      <c r="BY624" s="210"/>
      <c r="BZ624" s="210"/>
      <c r="CA624" s="210"/>
      <c r="CB624" s="210"/>
      <c r="CC624" s="210"/>
      <c r="CD624" s="210"/>
      <c r="CE624" s="210"/>
      <c r="CF624" s="210"/>
      <c r="CG624" s="210"/>
      <c r="CH624" s="210"/>
      <c r="CI624" s="210"/>
      <c r="CJ624" s="210"/>
      <c r="CK624" s="210"/>
    </row>
    <row r="625" spans="1:89" ht="18" thickBot="1" x14ac:dyDescent="0.35">
      <c r="A625" s="27">
        <f>+A624</f>
        <v>43489</v>
      </c>
      <c r="D625" s="28" t="s">
        <v>5</v>
      </c>
      <c r="E625" s="29"/>
      <c r="F625" s="29"/>
      <c r="G625" s="29"/>
      <c r="H625" s="30"/>
      <c r="I625" s="21"/>
      <c r="J625" s="31" t="s">
        <v>6</v>
      </c>
      <c r="K625" s="32"/>
      <c r="L625" s="32"/>
      <c r="M625" s="32"/>
      <c r="N625" s="32"/>
      <c r="O625" s="33"/>
      <c r="S625" s="27">
        <f>+S624</f>
        <v>43489</v>
      </c>
      <c r="V625" s="34" t="s">
        <v>5</v>
      </c>
      <c r="W625" s="35"/>
      <c r="X625" s="35"/>
      <c r="Y625" s="35"/>
      <c r="Z625" s="36"/>
      <c r="AA625" s="23"/>
      <c r="AB625" s="37" t="s">
        <v>6</v>
      </c>
      <c r="AC625" s="38"/>
      <c r="AD625" s="38"/>
      <c r="AE625" s="38"/>
      <c r="AF625" s="38"/>
      <c r="AG625" s="39"/>
      <c r="AK625" s="40">
        <f>+AK624</f>
        <v>43489</v>
      </c>
      <c r="AN625" s="41" t="s">
        <v>5</v>
      </c>
      <c r="AO625" s="42"/>
      <c r="AP625" s="42"/>
      <c r="AQ625" s="42"/>
      <c r="AR625" s="43"/>
      <c r="AT625" s="44" t="s">
        <v>6</v>
      </c>
      <c r="AU625" s="45"/>
      <c r="AV625" s="45"/>
      <c r="AW625" s="45"/>
      <c r="AX625" s="45"/>
      <c r="AY625" s="46"/>
      <c r="BC625" s="40">
        <f>+BC624</f>
        <v>43489</v>
      </c>
      <c r="BF625" s="41" t="s">
        <v>5</v>
      </c>
      <c r="BG625" s="42"/>
      <c r="BH625" s="42"/>
      <c r="BI625" s="42"/>
      <c r="BJ625" s="43"/>
      <c r="BL625" s="44" t="s">
        <v>6</v>
      </c>
      <c r="BM625" s="45"/>
      <c r="BN625" s="45"/>
      <c r="BO625" s="45"/>
      <c r="BP625" s="45"/>
      <c r="BQ625" s="46"/>
      <c r="BU625" s="40">
        <f>+BU624</f>
        <v>43489</v>
      </c>
      <c r="BX625" s="41" t="s">
        <v>5</v>
      </c>
      <c r="BY625" s="42"/>
      <c r="BZ625" s="42"/>
      <c r="CA625" s="42"/>
      <c r="CB625" s="43"/>
      <c r="CD625" s="44" t="s">
        <v>6</v>
      </c>
      <c r="CE625" s="45"/>
      <c r="CF625" s="45"/>
      <c r="CG625" s="45"/>
      <c r="CH625" s="45"/>
      <c r="CI625" s="46"/>
    </row>
    <row r="626" spans="1:89" ht="12.75" customHeight="1" x14ac:dyDescent="0.3">
      <c r="A626" s="47" t="s">
        <v>7</v>
      </c>
      <c r="B626" s="48" t="s">
        <v>8</v>
      </c>
      <c r="D626" s="49" t="s">
        <v>9</v>
      </c>
      <c r="E626" s="50" t="s">
        <v>10</v>
      </c>
      <c r="F626" s="50" t="s">
        <v>11</v>
      </c>
      <c r="G626" s="50" t="s">
        <v>12</v>
      </c>
      <c r="H626" s="51" t="s">
        <v>13</v>
      </c>
      <c r="I626" s="21"/>
      <c r="J626" s="52" t="s">
        <v>14</v>
      </c>
      <c r="K626" s="53" t="s">
        <v>15</v>
      </c>
      <c r="L626" s="53" t="s">
        <v>16</v>
      </c>
      <c r="M626" s="53" t="s">
        <v>10</v>
      </c>
      <c r="N626" s="53" t="s">
        <v>12</v>
      </c>
      <c r="O626" s="54" t="s">
        <v>13</v>
      </c>
      <c r="Q626" s="55" t="s">
        <v>17</v>
      </c>
      <c r="S626" s="47" t="s">
        <v>7</v>
      </c>
      <c r="T626" s="48" t="s">
        <v>8</v>
      </c>
      <c r="V626" s="56" t="s">
        <v>9</v>
      </c>
      <c r="W626" s="57" t="s">
        <v>10</v>
      </c>
      <c r="X626" s="57" t="s">
        <v>11</v>
      </c>
      <c r="Y626" s="57" t="s">
        <v>12</v>
      </c>
      <c r="Z626" s="58" t="s">
        <v>13</v>
      </c>
      <c r="AA626" s="23"/>
      <c r="AB626" s="59" t="s">
        <v>14</v>
      </c>
      <c r="AC626" s="60" t="s">
        <v>15</v>
      </c>
      <c r="AD626" s="60" t="s">
        <v>16</v>
      </c>
      <c r="AE626" s="60" t="s">
        <v>10</v>
      </c>
      <c r="AF626" s="60" t="s">
        <v>12</v>
      </c>
      <c r="AG626" s="61" t="s">
        <v>13</v>
      </c>
      <c r="AI626" s="55" t="s">
        <v>17</v>
      </c>
      <c r="AK626" s="62" t="s">
        <v>7</v>
      </c>
      <c r="AL626" s="63" t="s">
        <v>8</v>
      </c>
      <c r="AN626" s="64" t="s">
        <v>9</v>
      </c>
      <c r="AO626" s="65" t="s">
        <v>10</v>
      </c>
      <c r="AP626" s="65" t="s">
        <v>11</v>
      </c>
      <c r="AQ626" s="65" t="s">
        <v>12</v>
      </c>
      <c r="AR626" s="66" t="s">
        <v>13</v>
      </c>
      <c r="AT626" s="67" t="s">
        <v>14</v>
      </c>
      <c r="AU626" s="68" t="s">
        <v>15</v>
      </c>
      <c r="AV626" s="68" t="s">
        <v>16</v>
      </c>
      <c r="AW626" s="68" t="s">
        <v>10</v>
      </c>
      <c r="AX626" s="68" t="s">
        <v>12</v>
      </c>
      <c r="AY626" s="69" t="s">
        <v>13</v>
      </c>
      <c r="BA626" s="70" t="s">
        <v>17</v>
      </c>
      <c r="BB626" s="71"/>
      <c r="BC626" s="47" t="s">
        <v>7</v>
      </c>
      <c r="BD626" s="48" t="s">
        <v>8</v>
      </c>
      <c r="BF626" s="64" t="s">
        <v>9</v>
      </c>
      <c r="BG626" s="65" t="s">
        <v>10</v>
      </c>
      <c r="BH626" s="65" t="s">
        <v>11</v>
      </c>
      <c r="BI626" s="65" t="s">
        <v>12</v>
      </c>
      <c r="BJ626" s="66" t="s">
        <v>13</v>
      </c>
      <c r="BL626" s="67" t="s">
        <v>14</v>
      </c>
      <c r="BM626" s="68" t="s">
        <v>15</v>
      </c>
      <c r="BN626" s="68" t="s">
        <v>16</v>
      </c>
      <c r="BO626" s="68" t="s">
        <v>10</v>
      </c>
      <c r="BP626" s="68" t="s">
        <v>12</v>
      </c>
      <c r="BQ626" s="69" t="s">
        <v>13</v>
      </c>
      <c r="BS626" s="70" t="s">
        <v>17</v>
      </c>
      <c r="BT626" s="71"/>
      <c r="BU626" s="47" t="s">
        <v>7</v>
      </c>
      <c r="BV626" s="48" t="s">
        <v>8</v>
      </c>
      <c r="BX626" s="64" t="s">
        <v>9</v>
      </c>
      <c r="BY626" s="65" t="s">
        <v>10</v>
      </c>
      <c r="BZ626" s="65" t="s">
        <v>11</v>
      </c>
      <c r="CA626" s="65" t="s">
        <v>12</v>
      </c>
      <c r="CB626" s="66" t="s">
        <v>13</v>
      </c>
      <c r="CD626" s="67" t="s">
        <v>14</v>
      </c>
      <c r="CE626" s="68" t="s">
        <v>15</v>
      </c>
      <c r="CF626" s="68" t="s">
        <v>16</v>
      </c>
      <c r="CG626" s="68" t="s">
        <v>10</v>
      </c>
      <c r="CH626" s="68" t="s">
        <v>12</v>
      </c>
      <c r="CI626" s="69" t="s">
        <v>13</v>
      </c>
      <c r="CK626" s="70" t="s">
        <v>17</v>
      </c>
    </row>
    <row r="627" spans="1:89" x14ac:dyDescent="0.3">
      <c r="A627" s="72"/>
      <c r="B627" s="73"/>
      <c r="D627" s="74"/>
      <c r="E627" s="75"/>
      <c r="F627" s="75"/>
      <c r="G627" s="75"/>
      <c r="H627" s="76"/>
      <c r="I627" s="21"/>
      <c r="J627" s="77"/>
      <c r="K627" s="78"/>
      <c r="L627" s="78"/>
      <c r="M627" s="78"/>
      <c r="N627" s="78"/>
      <c r="O627" s="79"/>
      <c r="Q627" s="55"/>
      <c r="S627" s="72"/>
      <c r="T627" s="73"/>
      <c r="V627" s="80"/>
      <c r="W627" s="81"/>
      <c r="X627" s="81"/>
      <c r="Y627" s="81"/>
      <c r="Z627" s="82"/>
      <c r="AA627" s="23"/>
      <c r="AB627" s="83"/>
      <c r="AC627" s="84"/>
      <c r="AD627" s="84"/>
      <c r="AE627" s="84"/>
      <c r="AF627" s="84"/>
      <c r="AG627" s="85"/>
      <c r="AI627" s="55"/>
      <c r="AK627" s="86"/>
      <c r="AL627" s="87"/>
      <c r="AN627" s="88"/>
      <c r="AO627" s="89"/>
      <c r="AP627" s="89"/>
      <c r="AQ627" s="89"/>
      <c r="AR627" s="90"/>
      <c r="AT627" s="91"/>
      <c r="AU627" s="89"/>
      <c r="AV627" s="89"/>
      <c r="AW627" s="89"/>
      <c r="AX627" s="89"/>
      <c r="AY627" s="92"/>
      <c r="BA627" s="70"/>
      <c r="BB627" s="71"/>
      <c r="BC627" s="72"/>
      <c r="BD627" s="73"/>
      <c r="BF627" s="88"/>
      <c r="BG627" s="89"/>
      <c r="BH627" s="89"/>
      <c r="BI627" s="89"/>
      <c r="BJ627" s="90"/>
      <c r="BL627" s="91"/>
      <c r="BM627" s="89"/>
      <c r="BN627" s="89"/>
      <c r="BO627" s="89"/>
      <c r="BP627" s="89"/>
      <c r="BQ627" s="92"/>
      <c r="BS627" s="70"/>
      <c r="BT627" s="71"/>
      <c r="BU627" s="72"/>
      <c r="BV627" s="73"/>
      <c r="BX627" s="88"/>
      <c r="BY627" s="89"/>
      <c r="BZ627" s="89"/>
      <c r="CA627" s="89"/>
      <c r="CB627" s="90"/>
      <c r="CD627" s="91"/>
      <c r="CE627" s="89"/>
      <c r="CF627" s="89"/>
      <c r="CG627" s="89"/>
      <c r="CH627" s="89"/>
      <c r="CI627" s="92"/>
      <c r="CK627" s="70"/>
    </row>
    <row r="628" spans="1:89" s="125" customFormat="1" x14ac:dyDescent="0.3">
      <c r="A628" s="93" t="s">
        <v>19</v>
      </c>
      <c r="B628" s="94"/>
      <c r="C628"/>
      <c r="D628" s="95"/>
      <c r="E628" s="96"/>
      <c r="F628" s="96"/>
      <c r="G628" s="96"/>
      <c r="H628" s="97"/>
      <c r="I628"/>
      <c r="J628" s="98"/>
      <c r="K628" s="99"/>
      <c r="L628" s="99"/>
      <c r="M628" s="99"/>
      <c r="N628" s="99"/>
      <c r="O628" s="100"/>
      <c r="P628"/>
      <c r="Q628" s="101"/>
      <c r="R628"/>
      <c r="S628" s="93" t="s">
        <v>19</v>
      </c>
      <c r="T628" s="94"/>
      <c r="U628"/>
      <c r="V628" s="95"/>
      <c r="W628" s="96"/>
      <c r="X628" s="96"/>
      <c r="Y628" s="96"/>
      <c r="Z628" s="97"/>
      <c r="AA628"/>
      <c r="AB628" s="98"/>
      <c r="AC628" s="99"/>
      <c r="AD628" s="99"/>
      <c r="AE628" s="99"/>
      <c r="AF628" s="99"/>
      <c r="AG628" s="100"/>
      <c r="AH628"/>
      <c r="AI628" s="101"/>
      <c r="AJ628"/>
      <c r="AK628" s="102" t="s">
        <v>20</v>
      </c>
      <c r="AL628" s="103"/>
      <c r="AM628" s="26"/>
      <c r="AN628" s="104"/>
      <c r="AO628" s="105"/>
      <c r="AP628" s="105"/>
      <c r="AQ628" s="105"/>
      <c r="AR628" s="106"/>
      <c r="AS628" s="107"/>
      <c r="AT628" s="108"/>
      <c r="AU628" s="105"/>
      <c r="AV628" s="105"/>
      <c r="AW628" s="105"/>
      <c r="AX628" s="105"/>
      <c r="AY628" s="109"/>
      <c r="AZ628" s="26"/>
      <c r="BA628" s="110"/>
      <c r="BB628" s="111"/>
      <c r="BC628" s="93" t="str">
        <f t="shared" ref="BC628:BC647" si="745">BC601</f>
        <v>GAN.CRIANZA</v>
      </c>
      <c r="BD628" s="94"/>
      <c r="BE628" s="112"/>
      <c r="BF628" s="113"/>
      <c r="BG628" s="114"/>
      <c r="BH628" s="114"/>
      <c r="BI628" s="114"/>
      <c r="BJ628" s="115"/>
      <c r="BK628" s="112"/>
      <c r="BL628" s="116"/>
      <c r="BM628" s="114"/>
      <c r="BN628" s="114"/>
      <c r="BO628" s="114"/>
      <c r="BP628" s="114"/>
      <c r="BQ628" s="117"/>
      <c r="BR628" s="26"/>
      <c r="BS628" s="118"/>
      <c r="BT628" s="111"/>
      <c r="BU628" s="93" t="str">
        <f t="shared" ref="BU628:BU647" si="746">BU601</f>
        <v>GAN.CRIANZA</v>
      </c>
      <c r="BV628" s="94"/>
      <c r="BW628" s="112"/>
      <c r="BX628" s="119"/>
      <c r="BY628" s="120"/>
      <c r="BZ628" s="120"/>
      <c r="CA628" s="120"/>
      <c r="CB628" s="121"/>
      <c r="CC628" s="112"/>
      <c r="CD628" s="122"/>
      <c r="CE628" s="120"/>
      <c r="CF628" s="120"/>
      <c r="CG628" s="120"/>
      <c r="CH628" s="120"/>
      <c r="CI628" s="123"/>
      <c r="CJ628" s="26"/>
      <c r="CK628" s="124"/>
    </row>
    <row r="629" spans="1:89" x14ac:dyDescent="0.3">
      <c r="A629" s="126" t="str">
        <f t="shared" ref="A629:A634" si="747">+A602</f>
        <v xml:space="preserve">BECERRAS </v>
      </c>
      <c r="B629" s="127">
        <f t="shared" ref="B629:B634" si="748">+Q602</f>
        <v>0</v>
      </c>
      <c r="D629" s="128"/>
      <c r="E629" s="129"/>
      <c r="F629" s="129"/>
      <c r="G629" s="129"/>
      <c r="H629" s="130"/>
      <c r="I629" s="131"/>
      <c r="J629" s="132"/>
      <c r="K629" s="129"/>
      <c r="L629" s="129"/>
      <c r="M629" s="129"/>
      <c r="N629" s="129"/>
      <c r="O629" s="133"/>
      <c r="Q629" s="134">
        <f t="shared" ref="Q629:Q634" si="749">SUM(B629+D629+E629+F629+G629+H629-J629-K629-L629-M629-N629-O629)</f>
        <v>0</v>
      </c>
      <c r="S629" s="126" t="str">
        <f t="shared" ref="S629:S634" si="750">+S602</f>
        <v xml:space="preserve">BECERRAS </v>
      </c>
      <c r="T629" s="135">
        <f t="shared" ref="T629:T634" si="751">+AI602</f>
        <v>71</v>
      </c>
      <c r="V629" s="136"/>
      <c r="W629" s="137"/>
      <c r="X629" s="137"/>
      <c r="Y629" s="137"/>
      <c r="Z629" s="138"/>
      <c r="AB629" s="139"/>
      <c r="AC629" s="137"/>
      <c r="AD629" s="137"/>
      <c r="AE629" s="137"/>
      <c r="AF629" s="137"/>
      <c r="AG629" s="140"/>
      <c r="AI629" s="134">
        <f t="shared" ref="AI629:AI634" si="752">SUM(T629+V629+W629+X629+Y629+Z629-AB629-AC629-AD629-AE629-AF629-AG629)</f>
        <v>71</v>
      </c>
      <c r="AK629" s="141" t="str">
        <f t="shared" ref="AK629:AK634" si="753">AK602</f>
        <v>POTRO HEMBRA</v>
      </c>
      <c r="AL629" s="142">
        <f t="shared" ref="AL629:AL634" si="754">+BA602</f>
        <v>4</v>
      </c>
      <c r="AN629" s="143"/>
      <c r="AO629" s="144"/>
      <c r="AP629" s="144"/>
      <c r="AQ629" s="144"/>
      <c r="AR629" s="145"/>
      <c r="AS629" s="146"/>
      <c r="AT629" s="147"/>
      <c r="AU629" s="144"/>
      <c r="AV629" s="144"/>
      <c r="AW629" s="144"/>
      <c r="AX629" s="144"/>
      <c r="AY629" s="148"/>
      <c r="BA629" s="110">
        <f t="shared" ref="BA629:BA634" si="755">SUM(AL629+AN629+AO629+AP629+AQ629+AR629-AT629-AU629-AV629-AW629-AX629-AY629)</f>
        <v>4</v>
      </c>
      <c r="BB629" s="149"/>
      <c r="BC629" s="126" t="str">
        <f t="shared" si="745"/>
        <v xml:space="preserve">BECERRAS </v>
      </c>
      <c r="BD629" s="127">
        <f t="shared" ref="BD629:BD634" si="756">+BS602</f>
        <v>0</v>
      </c>
      <c r="BF629" s="150"/>
      <c r="BG629" s="151"/>
      <c r="BH629" s="151"/>
      <c r="BI629" s="151"/>
      <c r="BJ629" s="152"/>
      <c r="BL629" s="153"/>
      <c r="BM629" s="151"/>
      <c r="BN629" s="151"/>
      <c r="BO629" s="151"/>
      <c r="BP629" s="151"/>
      <c r="BQ629" s="154"/>
      <c r="BS629" s="110">
        <f t="shared" ref="BS629:BS634" si="757">SUM(BD629+BF629+BG629+BH629+BI629+BJ629-BL629-BM629-BN629-BO629-BP629-BQ629)</f>
        <v>0</v>
      </c>
      <c r="BT629" s="149"/>
      <c r="BU629" s="126" t="str">
        <f t="shared" si="746"/>
        <v xml:space="preserve">BECERRAS </v>
      </c>
      <c r="BV629" s="127">
        <f t="shared" ref="BV629:BV634" si="758">+CK602</f>
        <v>0</v>
      </c>
      <c r="BX629" s="155"/>
      <c r="BY629" s="156"/>
      <c r="BZ629" s="156"/>
      <c r="CA629" s="156"/>
      <c r="CB629" s="157"/>
      <c r="CD629" s="158"/>
      <c r="CE629" s="156"/>
      <c r="CF629" s="156"/>
      <c r="CG629" s="156"/>
      <c r="CH629" s="156"/>
      <c r="CI629" s="159"/>
      <c r="CK629" s="110">
        <f t="shared" ref="CK629:CK634" si="759">SUM(BV629+BX629+BY629+BZ629+CA629+CB629-CD629-CE629-CF629-CG629-CH629-CI629)</f>
        <v>0</v>
      </c>
    </row>
    <row r="630" spans="1:89" x14ac:dyDescent="0.3">
      <c r="A630" s="126" t="str">
        <f t="shared" si="747"/>
        <v>BECERROS</v>
      </c>
      <c r="B630" s="127">
        <f t="shared" si="748"/>
        <v>0</v>
      </c>
      <c r="D630" s="128"/>
      <c r="E630" s="129"/>
      <c r="F630" s="129"/>
      <c r="G630" s="129"/>
      <c r="H630" s="130"/>
      <c r="I630" s="131"/>
      <c r="J630" s="132"/>
      <c r="K630" s="129"/>
      <c r="L630" s="129"/>
      <c r="M630" s="129"/>
      <c r="N630" s="129"/>
      <c r="O630" s="133"/>
      <c r="Q630" s="134">
        <f t="shared" si="749"/>
        <v>0</v>
      </c>
      <c r="S630" s="126" t="str">
        <f t="shared" si="750"/>
        <v>BECERROS</v>
      </c>
      <c r="T630" s="135">
        <f t="shared" si="751"/>
        <v>69</v>
      </c>
      <c r="V630" s="136"/>
      <c r="W630" s="137"/>
      <c r="X630" s="137"/>
      <c r="Y630" s="137"/>
      <c r="Z630" s="138"/>
      <c r="AB630" s="139"/>
      <c r="AC630" s="137"/>
      <c r="AD630" s="137"/>
      <c r="AE630" s="137"/>
      <c r="AF630" s="137"/>
      <c r="AG630" s="140"/>
      <c r="AI630" s="134">
        <f t="shared" si="752"/>
        <v>69</v>
      </c>
      <c r="AK630" s="141" t="str">
        <f t="shared" si="753"/>
        <v>POTRO MACHO</v>
      </c>
      <c r="AL630" s="142">
        <f t="shared" si="754"/>
        <v>6</v>
      </c>
      <c r="AN630" s="143"/>
      <c r="AO630" s="144"/>
      <c r="AP630" s="144"/>
      <c r="AQ630" s="144"/>
      <c r="AR630" s="145"/>
      <c r="AS630" s="146"/>
      <c r="AT630" s="147"/>
      <c r="AU630" s="144"/>
      <c r="AV630" s="144"/>
      <c r="AW630" s="144"/>
      <c r="AX630" s="144"/>
      <c r="AY630" s="148"/>
      <c r="BA630" s="110">
        <f t="shared" si="755"/>
        <v>6</v>
      </c>
      <c r="BB630" s="149"/>
      <c r="BC630" s="126" t="str">
        <f t="shared" si="745"/>
        <v>BECERROS</v>
      </c>
      <c r="BD630" s="127">
        <f t="shared" si="756"/>
        <v>0</v>
      </c>
      <c r="BF630" s="150"/>
      <c r="BG630" s="151"/>
      <c r="BH630" s="151"/>
      <c r="BI630" s="151"/>
      <c r="BJ630" s="152"/>
      <c r="BL630" s="153"/>
      <c r="BM630" s="151"/>
      <c r="BN630" s="151"/>
      <c r="BO630" s="151"/>
      <c r="BP630" s="151"/>
      <c r="BQ630" s="154"/>
      <c r="BS630" s="110">
        <f t="shared" si="757"/>
        <v>0</v>
      </c>
      <c r="BT630" s="149"/>
      <c r="BU630" s="126" t="str">
        <f t="shared" si="746"/>
        <v>BECERROS</v>
      </c>
      <c r="BV630" s="127">
        <f t="shared" si="758"/>
        <v>0</v>
      </c>
      <c r="BX630" s="155"/>
      <c r="BY630" s="156"/>
      <c r="BZ630" s="156"/>
      <c r="CA630" s="156"/>
      <c r="CB630" s="157"/>
      <c r="CD630" s="158"/>
      <c r="CE630" s="156"/>
      <c r="CF630" s="156"/>
      <c r="CG630" s="156"/>
      <c r="CH630" s="156"/>
      <c r="CI630" s="159"/>
      <c r="CK630" s="110">
        <f t="shared" si="759"/>
        <v>0</v>
      </c>
    </row>
    <row r="631" spans="1:89" x14ac:dyDescent="0.3">
      <c r="A631" s="126" t="str">
        <f t="shared" si="747"/>
        <v>MAUTAS</v>
      </c>
      <c r="B631" s="127">
        <f t="shared" si="748"/>
        <v>54</v>
      </c>
      <c r="D631" s="95"/>
      <c r="E631" s="129"/>
      <c r="F631" s="129"/>
      <c r="G631" s="129"/>
      <c r="H631" s="130"/>
      <c r="I631" s="131"/>
      <c r="J631" s="132"/>
      <c r="K631" s="129"/>
      <c r="L631" s="129"/>
      <c r="M631" s="129"/>
      <c r="N631" s="129"/>
      <c r="O631" s="133"/>
      <c r="Q631" s="134">
        <f t="shared" si="749"/>
        <v>54</v>
      </c>
      <c r="S631" s="126" t="str">
        <f t="shared" si="750"/>
        <v>MAUTAS</v>
      </c>
      <c r="T631" s="135">
        <f t="shared" si="751"/>
        <v>0</v>
      </c>
      <c r="V631" s="95"/>
      <c r="W631" s="137"/>
      <c r="X631" s="137"/>
      <c r="Y631" s="137"/>
      <c r="Z631" s="138"/>
      <c r="AB631" s="139"/>
      <c r="AC631" s="137"/>
      <c r="AD631" s="137"/>
      <c r="AE631" s="137"/>
      <c r="AF631" s="137"/>
      <c r="AG631" s="140"/>
      <c r="AI631" s="134">
        <f t="shared" si="752"/>
        <v>0</v>
      </c>
      <c r="AK631" s="141" t="str">
        <f t="shared" si="753"/>
        <v>CABALLO</v>
      </c>
      <c r="AL631" s="142">
        <f t="shared" si="754"/>
        <v>8</v>
      </c>
      <c r="AN631" s="95"/>
      <c r="AO631" s="144"/>
      <c r="AP631" s="144"/>
      <c r="AQ631" s="144"/>
      <c r="AR631" s="145"/>
      <c r="AS631" s="146"/>
      <c r="AT631" s="147"/>
      <c r="AU631" s="144"/>
      <c r="AV631" s="144"/>
      <c r="AW631" s="144"/>
      <c r="AX631" s="144"/>
      <c r="AY631" s="148"/>
      <c r="BA631" s="110">
        <f t="shared" si="755"/>
        <v>8</v>
      </c>
      <c r="BB631" s="149"/>
      <c r="BC631" s="126" t="str">
        <f t="shared" si="745"/>
        <v>MAUTAS</v>
      </c>
      <c r="BD631" s="127">
        <f t="shared" si="756"/>
        <v>0</v>
      </c>
      <c r="BF631" s="113"/>
      <c r="BG631" s="151"/>
      <c r="BH631" s="151"/>
      <c r="BI631" s="151"/>
      <c r="BJ631" s="152"/>
      <c r="BL631" s="153"/>
      <c r="BM631" s="151"/>
      <c r="BN631" s="151"/>
      <c r="BO631" s="151"/>
      <c r="BP631" s="151"/>
      <c r="BQ631" s="154"/>
      <c r="BS631" s="110">
        <f t="shared" si="757"/>
        <v>0</v>
      </c>
      <c r="BT631" s="149"/>
      <c r="BU631" s="126" t="str">
        <f t="shared" si="746"/>
        <v>MAUTAS</v>
      </c>
      <c r="BV631" s="127">
        <f t="shared" si="758"/>
        <v>0</v>
      </c>
      <c r="BX631" s="119"/>
      <c r="BY631" s="156"/>
      <c r="BZ631" s="156"/>
      <c r="CA631" s="156"/>
      <c r="CB631" s="157"/>
      <c r="CD631" s="158"/>
      <c r="CE631" s="156"/>
      <c r="CF631" s="156"/>
      <c r="CG631" s="156"/>
      <c r="CH631" s="156"/>
      <c r="CI631" s="159"/>
      <c r="CK631" s="110">
        <f t="shared" si="759"/>
        <v>0</v>
      </c>
    </row>
    <row r="632" spans="1:89" x14ac:dyDescent="0.3">
      <c r="A632" s="126" t="str">
        <f t="shared" si="747"/>
        <v>MAUTES</v>
      </c>
      <c r="B632" s="127">
        <f t="shared" si="748"/>
        <v>458</v>
      </c>
      <c r="D632" s="95"/>
      <c r="E632" s="129"/>
      <c r="F632" s="129"/>
      <c r="G632" s="129"/>
      <c r="H632" s="130"/>
      <c r="I632" s="131"/>
      <c r="J632" s="132"/>
      <c r="K632" s="129"/>
      <c r="L632" s="129"/>
      <c r="M632" s="129"/>
      <c r="N632" s="129"/>
      <c r="O632" s="133"/>
      <c r="Q632" s="134">
        <f t="shared" si="749"/>
        <v>458</v>
      </c>
      <c r="S632" s="126" t="str">
        <f t="shared" si="750"/>
        <v>MAUTES</v>
      </c>
      <c r="T632" s="135">
        <f t="shared" si="751"/>
        <v>0</v>
      </c>
      <c r="V632" s="95"/>
      <c r="W632" s="137"/>
      <c r="X632" s="137"/>
      <c r="Y632" s="137"/>
      <c r="Z632" s="138"/>
      <c r="AB632" s="139"/>
      <c r="AC632" s="137"/>
      <c r="AD632" s="137"/>
      <c r="AE632" s="137"/>
      <c r="AF632" s="137"/>
      <c r="AG632" s="140"/>
      <c r="AI632" s="134">
        <f t="shared" si="752"/>
        <v>0</v>
      </c>
      <c r="AK632" s="141" t="str">
        <f t="shared" si="753"/>
        <v>YEGUA</v>
      </c>
      <c r="AL632" s="142">
        <f t="shared" si="754"/>
        <v>7</v>
      </c>
      <c r="AN632" s="95"/>
      <c r="AO632" s="144"/>
      <c r="AP632" s="144"/>
      <c r="AQ632" s="144"/>
      <c r="AR632" s="145"/>
      <c r="AS632" s="146"/>
      <c r="AT632" s="147"/>
      <c r="AU632" s="144"/>
      <c r="AV632" s="144"/>
      <c r="AW632" s="144"/>
      <c r="AX632" s="144"/>
      <c r="AY632" s="148"/>
      <c r="BA632" s="110">
        <f t="shared" si="755"/>
        <v>7</v>
      </c>
      <c r="BB632" s="149"/>
      <c r="BC632" s="126" t="str">
        <f t="shared" si="745"/>
        <v>MAUTES</v>
      </c>
      <c r="BD632" s="127">
        <f t="shared" si="756"/>
        <v>0</v>
      </c>
      <c r="BF632" s="113"/>
      <c r="BG632" s="151"/>
      <c r="BH632" s="151"/>
      <c r="BI632" s="151"/>
      <c r="BJ632" s="152"/>
      <c r="BL632" s="153"/>
      <c r="BM632" s="151"/>
      <c r="BN632" s="151"/>
      <c r="BO632" s="151"/>
      <c r="BP632" s="151"/>
      <c r="BQ632" s="154"/>
      <c r="BS632" s="110">
        <f t="shared" si="757"/>
        <v>0</v>
      </c>
      <c r="BT632" s="149"/>
      <c r="BU632" s="126" t="str">
        <f t="shared" si="746"/>
        <v>MAUTES</v>
      </c>
      <c r="BV632" s="127">
        <f t="shared" si="758"/>
        <v>0</v>
      </c>
      <c r="BX632" s="119"/>
      <c r="BY632" s="156"/>
      <c r="BZ632" s="156"/>
      <c r="CA632" s="156"/>
      <c r="CB632" s="157"/>
      <c r="CD632" s="158"/>
      <c r="CE632" s="156"/>
      <c r="CF632" s="156"/>
      <c r="CG632" s="156"/>
      <c r="CH632" s="156"/>
      <c r="CI632" s="159"/>
      <c r="CK632" s="110">
        <f t="shared" si="759"/>
        <v>0</v>
      </c>
    </row>
    <row r="633" spans="1:89" x14ac:dyDescent="0.3">
      <c r="A633" s="126">
        <f t="shared" si="747"/>
        <v>0</v>
      </c>
      <c r="B633" s="127">
        <f t="shared" si="748"/>
        <v>0</v>
      </c>
      <c r="D633" s="95"/>
      <c r="E633" s="129"/>
      <c r="F633" s="129"/>
      <c r="G633" s="129"/>
      <c r="H633" s="130"/>
      <c r="I633" s="131"/>
      <c r="J633" s="132"/>
      <c r="K633" s="129"/>
      <c r="L633" s="129"/>
      <c r="M633" s="129"/>
      <c r="N633" s="129"/>
      <c r="O633" s="133"/>
      <c r="Q633" s="134">
        <f t="shared" si="749"/>
        <v>0</v>
      </c>
      <c r="S633" s="126">
        <f t="shared" si="750"/>
        <v>0</v>
      </c>
      <c r="T633" s="135">
        <f t="shared" si="751"/>
        <v>0</v>
      </c>
      <c r="V633" s="95"/>
      <c r="W633" s="137"/>
      <c r="X633" s="137"/>
      <c r="Y633" s="137"/>
      <c r="Z633" s="138"/>
      <c r="AB633" s="139"/>
      <c r="AC633" s="137"/>
      <c r="AD633" s="137"/>
      <c r="AE633" s="137"/>
      <c r="AF633" s="137"/>
      <c r="AG633" s="140"/>
      <c r="AI633" s="134">
        <f t="shared" si="752"/>
        <v>0</v>
      </c>
      <c r="AK633" s="141">
        <f t="shared" si="753"/>
        <v>0</v>
      </c>
      <c r="AL633" s="142">
        <f t="shared" si="754"/>
        <v>0</v>
      </c>
      <c r="AN633" s="95"/>
      <c r="AO633" s="144"/>
      <c r="AP633" s="144"/>
      <c r="AQ633" s="144"/>
      <c r="AR633" s="145"/>
      <c r="AS633" s="146"/>
      <c r="AT633" s="147"/>
      <c r="AU633" s="144"/>
      <c r="AV633" s="144"/>
      <c r="AW633" s="144"/>
      <c r="AX633" s="144"/>
      <c r="AY633" s="148"/>
      <c r="BA633" s="110">
        <f t="shared" si="755"/>
        <v>0</v>
      </c>
      <c r="BB633" s="149"/>
      <c r="BC633" s="126">
        <f t="shared" si="745"/>
        <v>0</v>
      </c>
      <c r="BD633" s="127">
        <f t="shared" si="756"/>
        <v>0</v>
      </c>
      <c r="BF633" s="113"/>
      <c r="BG633" s="151"/>
      <c r="BH633" s="151"/>
      <c r="BI633" s="151"/>
      <c r="BJ633" s="152"/>
      <c r="BL633" s="153"/>
      <c r="BM633" s="151"/>
      <c r="BN633" s="151"/>
      <c r="BO633" s="151"/>
      <c r="BP633" s="151"/>
      <c r="BQ633" s="154"/>
      <c r="BS633" s="110">
        <f t="shared" si="757"/>
        <v>0</v>
      </c>
      <c r="BT633" s="149"/>
      <c r="BU633" s="126">
        <f t="shared" si="746"/>
        <v>0</v>
      </c>
      <c r="BV633" s="127">
        <f t="shared" si="758"/>
        <v>0</v>
      </c>
      <c r="BX633" s="119"/>
      <c r="BY633" s="156"/>
      <c r="BZ633" s="156"/>
      <c r="CA633" s="156"/>
      <c r="CB633" s="157"/>
      <c r="CD633" s="158"/>
      <c r="CE633" s="156"/>
      <c r="CF633" s="156"/>
      <c r="CG633" s="156"/>
      <c r="CH633" s="156"/>
      <c r="CI633" s="159"/>
      <c r="CK633" s="110">
        <f t="shared" si="759"/>
        <v>0</v>
      </c>
    </row>
    <row r="634" spans="1:89" x14ac:dyDescent="0.3">
      <c r="A634" s="126">
        <f t="shared" si="747"/>
        <v>0</v>
      </c>
      <c r="B634" s="127">
        <f t="shared" si="748"/>
        <v>0</v>
      </c>
      <c r="D634" s="95"/>
      <c r="E634" s="129"/>
      <c r="F634" s="129"/>
      <c r="G634" s="129"/>
      <c r="H634" s="130"/>
      <c r="I634" s="131"/>
      <c r="J634" s="132"/>
      <c r="K634" s="129"/>
      <c r="L634" s="129"/>
      <c r="M634" s="129"/>
      <c r="N634" s="129"/>
      <c r="O634" s="133"/>
      <c r="Q634" s="134">
        <f t="shared" si="749"/>
        <v>0</v>
      </c>
      <c r="S634" s="126">
        <f t="shared" si="750"/>
        <v>0</v>
      </c>
      <c r="T634" s="135">
        <f t="shared" si="751"/>
        <v>0</v>
      </c>
      <c r="V634" s="95"/>
      <c r="W634" s="137"/>
      <c r="X634" s="137"/>
      <c r="Y634" s="137"/>
      <c r="Z634" s="138"/>
      <c r="AB634" s="139"/>
      <c r="AC634" s="137"/>
      <c r="AD634" s="137"/>
      <c r="AE634" s="137"/>
      <c r="AF634" s="137"/>
      <c r="AG634" s="140"/>
      <c r="AI634" s="134">
        <f t="shared" si="752"/>
        <v>0</v>
      </c>
      <c r="AK634" s="141">
        <f t="shared" si="753"/>
        <v>0</v>
      </c>
      <c r="AL634" s="142">
        <f t="shared" si="754"/>
        <v>0</v>
      </c>
      <c r="AN634" s="95"/>
      <c r="AO634" s="144"/>
      <c r="AP634" s="144"/>
      <c r="AQ634" s="144"/>
      <c r="AR634" s="145"/>
      <c r="AS634" s="146"/>
      <c r="AT634" s="147"/>
      <c r="AU634" s="144"/>
      <c r="AV634" s="144"/>
      <c r="AW634" s="144"/>
      <c r="AX634" s="144"/>
      <c r="AY634" s="148"/>
      <c r="BA634" s="110">
        <f t="shared" si="755"/>
        <v>0</v>
      </c>
      <c r="BB634" s="149"/>
      <c r="BC634" s="126">
        <f t="shared" si="745"/>
        <v>0</v>
      </c>
      <c r="BD634" s="127">
        <f t="shared" si="756"/>
        <v>0</v>
      </c>
      <c r="BF634" s="113"/>
      <c r="BG634" s="151"/>
      <c r="BH634" s="151"/>
      <c r="BI634" s="151"/>
      <c r="BJ634" s="152"/>
      <c r="BL634" s="153"/>
      <c r="BM634" s="151"/>
      <c r="BN634" s="151"/>
      <c r="BO634" s="151"/>
      <c r="BP634" s="151"/>
      <c r="BQ634" s="154"/>
      <c r="BS634" s="110">
        <f t="shared" si="757"/>
        <v>0</v>
      </c>
      <c r="BT634" s="149"/>
      <c r="BU634" s="126">
        <f t="shared" si="746"/>
        <v>0</v>
      </c>
      <c r="BV634" s="127">
        <f t="shared" si="758"/>
        <v>0</v>
      </c>
      <c r="BX634" s="119"/>
      <c r="BY634" s="156"/>
      <c r="BZ634" s="156"/>
      <c r="CA634" s="156"/>
      <c r="CB634" s="157"/>
      <c r="CD634" s="158"/>
      <c r="CE634" s="156"/>
      <c r="CF634" s="156"/>
      <c r="CG634" s="156"/>
      <c r="CH634" s="156"/>
      <c r="CI634" s="159"/>
      <c r="CK634" s="110">
        <f t="shared" si="759"/>
        <v>0</v>
      </c>
    </row>
    <row r="635" spans="1:89" s="125" customFormat="1" x14ac:dyDescent="0.3">
      <c r="A635" s="93" t="s">
        <v>29</v>
      </c>
      <c r="B635" s="127"/>
      <c r="C635"/>
      <c r="D635" s="95"/>
      <c r="E635" s="160"/>
      <c r="F635" s="160"/>
      <c r="G635" s="160"/>
      <c r="H635" s="161"/>
      <c r="I635" s="131"/>
      <c r="J635" s="162"/>
      <c r="K635" s="163"/>
      <c r="L635" s="163"/>
      <c r="M635" s="163"/>
      <c r="N635" s="163"/>
      <c r="O635" s="164"/>
      <c r="P635"/>
      <c r="Q635" s="134"/>
      <c r="R635"/>
      <c r="S635" s="93" t="s">
        <v>29</v>
      </c>
      <c r="T635" s="135"/>
      <c r="U635"/>
      <c r="V635" s="95"/>
      <c r="W635" s="165"/>
      <c r="X635" s="165"/>
      <c r="Y635" s="165"/>
      <c r="Z635" s="166"/>
      <c r="AA635"/>
      <c r="AB635" s="167"/>
      <c r="AC635" s="168"/>
      <c r="AD635" s="168"/>
      <c r="AE635" s="168"/>
      <c r="AF635" s="168"/>
      <c r="AG635" s="169"/>
      <c r="AH635"/>
      <c r="AI635" s="101"/>
      <c r="AJ635"/>
      <c r="AK635" s="102" t="s">
        <v>30</v>
      </c>
      <c r="AL635" s="142"/>
      <c r="AM635" s="26"/>
      <c r="AN635" s="95"/>
      <c r="AO635" s="170"/>
      <c r="AP635" s="170"/>
      <c r="AQ635" s="170"/>
      <c r="AR635" s="171"/>
      <c r="AS635" s="107"/>
      <c r="AT635" s="172"/>
      <c r="AU635" s="170"/>
      <c r="AV635" s="170"/>
      <c r="AW635" s="170"/>
      <c r="AX635" s="170"/>
      <c r="AY635" s="173"/>
      <c r="AZ635" s="107"/>
      <c r="BA635" s="174"/>
      <c r="BB635" s="111"/>
      <c r="BC635" s="93" t="str">
        <f t="shared" si="745"/>
        <v>GAN. PRODUCCION</v>
      </c>
      <c r="BD635" s="127"/>
      <c r="BE635" s="26"/>
      <c r="BF635" s="113"/>
      <c r="BG635" s="114"/>
      <c r="BH635" s="114"/>
      <c r="BI635" s="114"/>
      <c r="BJ635" s="115"/>
      <c r="BK635" s="112"/>
      <c r="BL635" s="116"/>
      <c r="BM635" s="114"/>
      <c r="BN635" s="114"/>
      <c r="BO635" s="114"/>
      <c r="BP635" s="114"/>
      <c r="BQ635" s="117"/>
      <c r="BR635" s="26"/>
      <c r="BS635" s="118"/>
      <c r="BT635" s="111"/>
      <c r="BU635" s="93" t="str">
        <f t="shared" si="746"/>
        <v>GAN. PRODUCCION</v>
      </c>
      <c r="BV635" s="127"/>
      <c r="BW635" s="26"/>
      <c r="BX635" s="119"/>
      <c r="BY635" s="120"/>
      <c r="BZ635" s="120"/>
      <c r="CA635" s="120"/>
      <c r="CB635" s="121"/>
      <c r="CC635" s="112"/>
      <c r="CD635" s="122"/>
      <c r="CE635" s="120"/>
      <c r="CF635" s="120"/>
      <c r="CG635" s="120"/>
      <c r="CH635" s="120"/>
      <c r="CI635" s="123"/>
      <c r="CJ635" s="26"/>
      <c r="CK635" s="124"/>
    </row>
    <row r="636" spans="1:89" x14ac:dyDescent="0.3">
      <c r="A636" s="126" t="str">
        <f t="shared" ref="A636:A642" si="760">+A609</f>
        <v>VACAS EN PRODUCCION</v>
      </c>
      <c r="B636" s="127">
        <f t="shared" ref="B636:B642" si="761">+Q609</f>
        <v>0</v>
      </c>
      <c r="D636" s="95"/>
      <c r="E636" s="129"/>
      <c r="F636" s="129"/>
      <c r="G636" s="129"/>
      <c r="H636" s="130"/>
      <c r="I636" s="131"/>
      <c r="J636" s="132"/>
      <c r="K636" s="129"/>
      <c r="L636" s="129"/>
      <c r="M636" s="129"/>
      <c r="N636" s="129"/>
      <c r="O636" s="133"/>
      <c r="Q636" s="134">
        <f t="shared" ref="Q636:Q642" si="762">SUM(B636+D636+E636+F636+G636+H636-J636-K636-L636-M636-N636-O636)</f>
        <v>0</v>
      </c>
      <c r="S636" s="126" t="str">
        <f t="shared" ref="S636:S642" si="763">+S609</f>
        <v>VACAS EN PRODUCCION</v>
      </c>
      <c r="T636" s="135">
        <f t="shared" ref="T636:T642" si="764">+AI609</f>
        <v>167</v>
      </c>
      <c r="V636" s="95"/>
      <c r="W636" s="137"/>
      <c r="X636" s="137"/>
      <c r="Y636" s="137"/>
      <c r="Z636" s="138"/>
      <c r="AB636" s="139"/>
      <c r="AC636" s="137"/>
      <c r="AD636" s="137"/>
      <c r="AE636" s="137"/>
      <c r="AF636" s="137"/>
      <c r="AG636" s="140"/>
      <c r="AI636" s="134">
        <f t="shared" ref="AI636:AI642" si="765">SUM(T636+V636+W636+X636+Y636+Z636-AB636-AC636-AD636-AE636-AF636-AG636)</f>
        <v>167</v>
      </c>
      <c r="AK636" s="141" t="str">
        <f t="shared" ref="AK636:AK642" si="766">AK609</f>
        <v>POTRO HEMBRA</v>
      </c>
      <c r="AL636" s="142">
        <f t="shared" ref="AL636:AL642" si="767">+BA609</f>
        <v>1</v>
      </c>
      <c r="AN636" s="95"/>
      <c r="AO636" s="144"/>
      <c r="AP636" s="144"/>
      <c r="AQ636" s="144"/>
      <c r="AR636" s="145"/>
      <c r="AS636" s="146"/>
      <c r="AT636" s="147"/>
      <c r="AU636" s="144"/>
      <c r="AV636" s="144"/>
      <c r="AW636" s="144"/>
      <c r="AX636" s="144"/>
      <c r="AY636" s="148"/>
      <c r="BA636" s="110">
        <f t="shared" ref="BA636:BA642" si="768">SUM(AL636+AN636+AO636+AP636+AQ636+AR636-AT636-AU636-AV636-AW636-AX636-AY636)</f>
        <v>1</v>
      </c>
      <c r="BB636" s="149"/>
      <c r="BC636" s="126" t="str">
        <f t="shared" si="745"/>
        <v>VACAS EN PRODUCCION</v>
      </c>
      <c r="BD636" s="127">
        <f t="shared" ref="BD636:BD642" si="769">+BS609</f>
        <v>0</v>
      </c>
      <c r="BF636" s="113"/>
      <c r="BG636" s="151"/>
      <c r="BH636" s="151"/>
      <c r="BI636" s="151"/>
      <c r="BJ636" s="152"/>
      <c r="BL636" s="153"/>
      <c r="BM636" s="151"/>
      <c r="BN636" s="151"/>
      <c r="BO636" s="151"/>
      <c r="BP636" s="151"/>
      <c r="BQ636" s="154"/>
      <c r="BS636" s="110">
        <f t="shared" ref="BS636:BS642" si="770">SUM(BD636+BF636+BG636+BH636+BI636+BJ636-BL636-BM636-BN636-BO636-BP636-BQ636)</f>
        <v>0</v>
      </c>
      <c r="BT636" s="149"/>
      <c r="BU636" s="126" t="str">
        <f t="shared" si="746"/>
        <v>VACAS EN PRODUCCION</v>
      </c>
      <c r="BV636" s="127">
        <f>+CK609</f>
        <v>0</v>
      </c>
      <c r="BX636" s="119"/>
      <c r="BY636" s="156"/>
      <c r="BZ636" s="156"/>
      <c r="CA636" s="156"/>
      <c r="CB636" s="157"/>
      <c r="CD636" s="158"/>
      <c r="CE636" s="156"/>
      <c r="CF636" s="156"/>
      <c r="CG636" s="156"/>
      <c r="CH636" s="156"/>
      <c r="CI636" s="159"/>
      <c r="CK636" s="110">
        <f t="shared" ref="CK636:CK642" si="771">SUM(BV636+BX636+BY636+BZ636+CA636+CB636-CD636-CE636-CF636-CG636-CH636-CI636)</f>
        <v>0</v>
      </c>
    </row>
    <row r="637" spans="1:89" x14ac:dyDescent="0.3">
      <c r="A637" s="126" t="str">
        <f t="shared" si="760"/>
        <v>VACAS PREÑADAS</v>
      </c>
      <c r="B637" s="127">
        <f t="shared" si="761"/>
        <v>0</v>
      </c>
      <c r="D637" s="95"/>
      <c r="E637" s="129"/>
      <c r="F637" s="129"/>
      <c r="G637" s="129"/>
      <c r="H637" s="130"/>
      <c r="I637" s="131"/>
      <c r="J637" s="132"/>
      <c r="K637" s="129"/>
      <c r="L637" s="129"/>
      <c r="M637" s="129"/>
      <c r="N637" s="129"/>
      <c r="O637" s="133"/>
      <c r="Q637" s="134">
        <f t="shared" si="762"/>
        <v>0</v>
      </c>
      <c r="S637" s="126" t="str">
        <f t="shared" si="763"/>
        <v>VACAS PREÑADAS</v>
      </c>
      <c r="T637" s="135">
        <f t="shared" si="764"/>
        <v>4</v>
      </c>
      <c r="V637" s="95"/>
      <c r="W637" s="137"/>
      <c r="X637" s="137"/>
      <c r="Y637" s="137"/>
      <c r="Z637" s="138"/>
      <c r="AB637" s="139"/>
      <c r="AC637" s="137"/>
      <c r="AD637" s="137"/>
      <c r="AE637" s="137"/>
      <c r="AF637" s="137"/>
      <c r="AG637" s="140"/>
      <c r="AI637" s="134">
        <f t="shared" si="765"/>
        <v>4</v>
      </c>
      <c r="AK637" s="141" t="str">
        <f t="shared" si="766"/>
        <v>POTRO MACHO</v>
      </c>
      <c r="AL637" s="142">
        <f t="shared" si="767"/>
        <v>0</v>
      </c>
      <c r="AN637" s="95"/>
      <c r="AO637" s="144"/>
      <c r="AP637" s="144"/>
      <c r="AQ637" s="144"/>
      <c r="AR637" s="145"/>
      <c r="AS637" s="146"/>
      <c r="AT637" s="147"/>
      <c r="AU637" s="144"/>
      <c r="AV637" s="144"/>
      <c r="AW637" s="144"/>
      <c r="AX637" s="144"/>
      <c r="AY637" s="148"/>
      <c r="BA637" s="110">
        <f t="shared" si="768"/>
        <v>0</v>
      </c>
      <c r="BB637" s="149"/>
      <c r="BC637" s="126" t="str">
        <f t="shared" si="745"/>
        <v>VACAS PREÑADAS</v>
      </c>
      <c r="BD637" s="127">
        <f t="shared" si="769"/>
        <v>0</v>
      </c>
      <c r="BF637" s="113"/>
      <c r="BG637" s="151"/>
      <c r="BH637" s="151"/>
      <c r="BI637" s="151"/>
      <c r="BJ637" s="152"/>
      <c r="BL637" s="153"/>
      <c r="BM637" s="151"/>
      <c r="BN637" s="151"/>
      <c r="BO637" s="151"/>
      <c r="BP637" s="151"/>
      <c r="BQ637" s="154"/>
      <c r="BS637" s="110">
        <f t="shared" si="770"/>
        <v>0</v>
      </c>
      <c r="BT637" s="149"/>
      <c r="BU637" s="126" t="str">
        <f t="shared" si="746"/>
        <v>VACAS PREÑADAS</v>
      </c>
      <c r="BV637" s="127">
        <f t="shared" ref="BV637:BV642" si="772">+CK610</f>
        <v>0</v>
      </c>
      <c r="BX637" s="119"/>
      <c r="BY637" s="156"/>
      <c r="BZ637" s="156"/>
      <c r="CA637" s="156"/>
      <c r="CB637" s="157"/>
      <c r="CD637" s="158"/>
      <c r="CE637" s="156"/>
      <c r="CF637" s="156"/>
      <c r="CG637" s="156"/>
      <c r="CH637" s="156"/>
      <c r="CI637" s="159"/>
      <c r="CK637" s="110">
        <f t="shared" si="771"/>
        <v>0</v>
      </c>
    </row>
    <row r="638" spans="1:89" x14ac:dyDescent="0.3">
      <c r="A638" s="126" t="str">
        <f t="shared" si="760"/>
        <v>VACAS VACIAS</v>
      </c>
      <c r="B638" s="127">
        <f t="shared" si="761"/>
        <v>2</v>
      </c>
      <c r="D638" s="95"/>
      <c r="E638" s="129"/>
      <c r="F638" s="129"/>
      <c r="G638" s="129"/>
      <c r="H638" s="130"/>
      <c r="I638" s="131"/>
      <c r="J638" s="132"/>
      <c r="K638" s="129"/>
      <c r="L638" s="129"/>
      <c r="M638" s="129"/>
      <c r="N638" s="129"/>
      <c r="O638" s="133"/>
      <c r="Q638" s="134">
        <f t="shared" si="762"/>
        <v>2</v>
      </c>
      <c r="S638" s="126" t="str">
        <f t="shared" si="763"/>
        <v>VACAS VACIAS</v>
      </c>
      <c r="T638" s="135">
        <f t="shared" si="764"/>
        <v>0</v>
      </c>
      <c r="V638" s="95"/>
      <c r="W638" s="137"/>
      <c r="X638" s="137"/>
      <c r="Y638" s="137"/>
      <c r="Z638" s="138"/>
      <c r="AB638" s="139"/>
      <c r="AC638" s="137"/>
      <c r="AD638" s="137"/>
      <c r="AE638" s="137"/>
      <c r="AF638" s="137"/>
      <c r="AG638" s="140"/>
      <c r="AI638" s="134">
        <f t="shared" si="765"/>
        <v>0</v>
      </c>
      <c r="AK638" s="141" t="str">
        <f t="shared" si="766"/>
        <v>CABALLO</v>
      </c>
      <c r="AL638" s="142">
        <f t="shared" si="767"/>
        <v>1</v>
      </c>
      <c r="AN638" s="95"/>
      <c r="AO638" s="144"/>
      <c r="AP638" s="144"/>
      <c r="AQ638" s="144"/>
      <c r="AR638" s="145"/>
      <c r="AS638" s="146"/>
      <c r="AT638" s="147"/>
      <c r="AU638" s="144"/>
      <c r="AV638" s="144"/>
      <c r="AW638" s="144"/>
      <c r="AX638" s="144"/>
      <c r="AY638" s="148"/>
      <c r="BA638" s="110">
        <f t="shared" si="768"/>
        <v>1</v>
      </c>
      <c r="BB638" s="149"/>
      <c r="BC638" s="126" t="str">
        <f t="shared" si="745"/>
        <v>VACAS VACIAS</v>
      </c>
      <c r="BD638" s="127">
        <f t="shared" si="769"/>
        <v>0</v>
      </c>
      <c r="BF638" s="113"/>
      <c r="BG638" s="151"/>
      <c r="BH638" s="151"/>
      <c r="BI638" s="151"/>
      <c r="BJ638" s="152"/>
      <c r="BL638" s="153"/>
      <c r="BM638" s="151"/>
      <c r="BN638" s="151"/>
      <c r="BO638" s="151"/>
      <c r="BP638" s="151"/>
      <c r="BQ638" s="154"/>
      <c r="BS638" s="110">
        <f t="shared" si="770"/>
        <v>0</v>
      </c>
      <c r="BT638" s="149"/>
      <c r="BU638" s="126" t="str">
        <f t="shared" si="746"/>
        <v>VACAS VACIAS</v>
      </c>
      <c r="BV638" s="127">
        <f t="shared" si="772"/>
        <v>0</v>
      </c>
      <c r="BX638" s="119"/>
      <c r="BY638" s="156"/>
      <c r="BZ638" s="156"/>
      <c r="CA638" s="156"/>
      <c r="CB638" s="157"/>
      <c r="CD638" s="158"/>
      <c r="CE638" s="156"/>
      <c r="CF638" s="156"/>
      <c r="CG638" s="156"/>
      <c r="CH638" s="156"/>
      <c r="CI638" s="159"/>
      <c r="CK638" s="110">
        <f t="shared" si="771"/>
        <v>0</v>
      </c>
    </row>
    <row r="639" spans="1:89" x14ac:dyDescent="0.3">
      <c r="A639" s="126" t="str">
        <f t="shared" si="760"/>
        <v>NOVILLAS VACIAS</v>
      </c>
      <c r="B639" s="127">
        <f t="shared" si="761"/>
        <v>1</v>
      </c>
      <c r="D639" s="95"/>
      <c r="E639" s="129"/>
      <c r="F639" s="129"/>
      <c r="G639" s="129"/>
      <c r="H639" s="130"/>
      <c r="I639" s="131"/>
      <c r="J639" s="132"/>
      <c r="K639" s="129"/>
      <c r="L639" s="129"/>
      <c r="M639" s="129"/>
      <c r="N639" s="129"/>
      <c r="O639" s="133"/>
      <c r="Q639" s="134">
        <f t="shared" si="762"/>
        <v>1</v>
      </c>
      <c r="S639" s="126" t="str">
        <f t="shared" si="763"/>
        <v>NOVILLAS VACIAS</v>
      </c>
      <c r="T639" s="135">
        <f t="shared" si="764"/>
        <v>0</v>
      </c>
      <c r="V639" s="95"/>
      <c r="W639" s="137"/>
      <c r="X639" s="137"/>
      <c r="Y639" s="137"/>
      <c r="Z639" s="138"/>
      <c r="AB639" s="139"/>
      <c r="AC639" s="137"/>
      <c r="AD639" s="137"/>
      <c r="AE639" s="137"/>
      <c r="AF639" s="137"/>
      <c r="AG639" s="140"/>
      <c r="AI639" s="134">
        <f t="shared" si="765"/>
        <v>0</v>
      </c>
      <c r="AK639" s="141" t="str">
        <f t="shared" si="766"/>
        <v>YEGUA</v>
      </c>
      <c r="AL639" s="142">
        <f t="shared" si="767"/>
        <v>1</v>
      </c>
      <c r="AN639" s="95"/>
      <c r="AO639" s="144"/>
      <c r="AP639" s="144"/>
      <c r="AQ639" s="144"/>
      <c r="AR639" s="145"/>
      <c r="AS639" s="146"/>
      <c r="AT639" s="147"/>
      <c r="AU639" s="144"/>
      <c r="AV639" s="144"/>
      <c r="AW639" s="144"/>
      <c r="AX639" s="144"/>
      <c r="AY639" s="148"/>
      <c r="BA639" s="110">
        <f t="shared" si="768"/>
        <v>1</v>
      </c>
      <c r="BB639" s="149"/>
      <c r="BC639" s="126" t="str">
        <f t="shared" si="745"/>
        <v>NOVILLAS VACIAS</v>
      </c>
      <c r="BD639" s="127">
        <f t="shared" si="769"/>
        <v>0</v>
      </c>
      <c r="BF639" s="113"/>
      <c r="BG639" s="151"/>
      <c r="BH639" s="151"/>
      <c r="BI639" s="151"/>
      <c r="BJ639" s="152"/>
      <c r="BL639" s="153"/>
      <c r="BM639" s="151"/>
      <c r="BN639" s="151"/>
      <c r="BO639" s="151"/>
      <c r="BP639" s="151"/>
      <c r="BQ639" s="154"/>
      <c r="BS639" s="110">
        <f t="shared" si="770"/>
        <v>0</v>
      </c>
      <c r="BT639" s="149"/>
      <c r="BU639" s="126" t="str">
        <f t="shared" si="746"/>
        <v>NOVILLAS VACIAS</v>
      </c>
      <c r="BV639" s="127">
        <f t="shared" si="772"/>
        <v>0</v>
      </c>
      <c r="BX639" s="119"/>
      <c r="BY639" s="156"/>
      <c r="BZ639" s="156"/>
      <c r="CA639" s="156"/>
      <c r="CB639" s="157"/>
      <c r="CD639" s="158"/>
      <c r="CE639" s="156"/>
      <c r="CF639" s="156"/>
      <c r="CG639" s="156"/>
      <c r="CH639" s="156"/>
      <c r="CI639" s="159"/>
      <c r="CK639" s="110">
        <f t="shared" si="771"/>
        <v>0</v>
      </c>
    </row>
    <row r="640" spans="1:89" x14ac:dyDescent="0.3">
      <c r="A640" s="126" t="str">
        <f t="shared" si="760"/>
        <v xml:space="preserve">NOVILLAS PREÑADAS </v>
      </c>
      <c r="B640" s="127">
        <f t="shared" si="761"/>
        <v>0</v>
      </c>
      <c r="D640" s="95"/>
      <c r="E640" s="129"/>
      <c r="F640" s="129"/>
      <c r="G640" s="129"/>
      <c r="H640" s="130"/>
      <c r="I640" s="131"/>
      <c r="J640" s="132"/>
      <c r="K640" s="129"/>
      <c r="L640" s="129"/>
      <c r="M640" s="129"/>
      <c r="N640" s="129"/>
      <c r="O640" s="133"/>
      <c r="Q640" s="134">
        <f t="shared" si="762"/>
        <v>0</v>
      </c>
      <c r="S640" s="126" t="str">
        <f t="shared" si="763"/>
        <v xml:space="preserve">NOVILLAS PREÑADAS </v>
      </c>
      <c r="T640" s="135">
        <f t="shared" si="764"/>
        <v>3</v>
      </c>
      <c r="V640" s="95"/>
      <c r="W640" s="137"/>
      <c r="X640" s="137"/>
      <c r="Y640" s="137"/>
      <c r="Z640" s="138"/>
      <c r="AB640" s="139"/>
      <c r="AC640" s="137"/>
      <c r="AD640" s="137"/>
      <c r="AE640" s="137"/>
      <c r="AF640" s="137"/>
      <c r="AG640" s="140"/>
      <c r="AI640" s="134">
        <f t="shared" si="765"/>
        <v>3</v>
      </c>
      <c r="AK640" s="141">
        <f t="shared" si="766"/>
        <v>0</v>
      </c>
      <c r="AL640" s="142">
        <f t="shared" si="767"/>
        <v>0</v>
      </c>
      <c r="AN640" s="95"/>
      <c r="AO640" s="144"/>
      <c r="AP640" s="144"/>
      <c r="AQ640" s="144"/>
      <c r="AR640" s="145"/>
      <c r="AS640" s="146"/>
      <c r="AT640" s="147"/>
      <c r="AU640" s="144"/>
      <c r="AV640" s="144"/>
      <c r="AW640" s="144"/>
      <c r="AX640" s="144"/>
      <c r="AY640" s="148"/>
      <c r="BA640" s="110">
        <f t="shared" si="768"/>
        <v>0</v>
      </c>
      <c r="BB640" s="149"/>
      <c r="BC640" s="126" t="str">
        <f t="shared" si="745"/>
        <v xml:space="preserve">NOVILLAS PREÑADAS </v>
      </c>
      <c r="BD640" s="127">
        <f t="shared" si="769"/>
        <v>0</v>
      </c>
      <c r="BF640" s="113"/>
      <c r="BG640" s="151"/>
      <c r="BH640" s="151"/>
      <c r="BI640" s="151"/>
      <c r="BJ640" s="152"/>
      <c r="BL640" s="153"/>
      <c r="BM640" s="151"/>
      <c r="BN640" s="151"/>
      <c r="BO640" s="151"/>
      <c r="BP640" s="151"/>
      <c r="BQ640" s="154"/>
      <c r="BS640" s="110">
        <f t="shared" si="770"/>
        <v>0</v>
      </c>
      <c r="BT640" s="149"/>
      <c r="BU640" s="126" t="str">
        <f t="shared" si="746"/>
        <v xml:space="preserve">NOVILLAS PREÑADAS </v>
      </c>
      <c r="BV640" s="127">
        <f t="shared" si="772"/>
        <v>0</v>
      </c>
      <c r="BX640" s="119"/>
      <c r="BY640" s="156"/>
      <c r="BZ640" s="156"/>
      <c r="CA640" s="156"/>
      <c r="CB640" s="157"/>
      <c r="CD640" s="158"/>
      <c r="CE640" s="156"/>
      <c r="CF640" s="156"/>
      <c r="CG640" s="156"/>
      <c r="CH640" s="156"/>
      <c r="CI640" s="159"/>
      <c r="CK640" s="110">
        <f t="shared" si="771"/>
        <v>0</v>
      </c>
    </row>
    <row r="641" spans="1:89" x14ac:dyDescent="0.3">
      <c r="A641" s="126" t="str">
        <f t="shared" si="760"/>
        <v>TOROS</v>
      </c>
      <c r="B641" s="127">
        <f t="shared" si="761"/>
        <v>1</v>
      </c>
      <c r="D641" s="95"/>
      <c r="E641" s="129"/>
      <c r="F641" s="129"/>
      <c r="G641" s="129"/>
      <c r="H641" s="130"/>
      <c r="I641" s="131"/>
      <c r="J641" s="132"/>
      <c r="K641" s="129"/>
      <c r="L641" s="129"/>
      <c r="M641" s="129"/>
      <c r="N641" s="129"/>
      <c r="O641" s="133"/>
      <c r="Q641" s="134">
        <f t="shared" si="762"/>
        <v>1</v>
      </c>
      <c r="S641" s="126" t="str">
        <f t="shared" si="763"/>
        <v>TOROS</v>
      </c>
      <c r="T641" s="135">
        <f t="shared" si="764"/>
        <v>16</v>
      </c>
      <c r="V641" s="95"/>
      <c r="W641" s="137"/>
      <c r="X641" s="137"/>
      <c r="Y641" s="137"/>
      <c r="Z641" s="138"/>
      <c r="AB641" s="139"/>
      <c r="AC641" s="137"/>
      <c r="AD641" s="137"/>
      <c r="AE641" s="137"/>
      <c r="AF641" s="137"/>
      <c r="AG641" s="140"/>
      <c r="AI641" s="134">
        <f t="shared" si="765"/>
        <v>16</v>
      </c>
      <c r="AK641" s="141">
        <f t="shared" si="766"/>
        <v>0</v>
      </c>
      <c r="AL641" s="142">
        <f t="shared" si="767"/>
        <v>0</v>
      </c>
      <c r="AN641" s="95"/>
      <c r="AO641" s="144"/>
      <c r="AP641" s="144"/>
      <c r="AQ641" s="144"/>
      <c r="AR641" s="145"/>
      <c r="AS641" s="146"/>
      <c r="AT641" s="147"/>
      <c r="AU641" s="144"/>
      <c r="AV641" s="144"/>
      <c r="AW641" s="144"/>
      <c r="AX641" s="144"/>
      <c r="AY641" s="148"/>
      <c r="BA641" s="110">
        <f t="shared" si="768"/>
        <v>0</v>
      </c>
      <c r="BB641" s="149"/>
      <c r="BC641" s="126" t="str">
        <f t="shared" si="745"/>
        <v>TOROS</v>
      </c>
      <c r="BD641" s="127">
        <f t="shared" si="769"/>
        <v>0</v>
      </c>
      <c r="BF641" s="113"/>
      <c r="BG641" s="151"/>
      <c r="BH641" s="151"/>
      <c r="BI641" s="151"/>
      <c r="BJ641" s="152"/>
      <c r="BL641" s="153"/>
      <c r="BM641" s="151"/>
      <c r="BN641" s="151"/>
      <c r="BO641" s="151"/>
      <c r="BP641" s="151"/>
      <c r="BQ641" s="154"/>
      <c r="BS641" s="110">
        <f t="shared" si="770"/>
        <v>0</v>
      </c>
      <c r="BT641" s="149"/>
      <c r="BU641" s="126" t="str">
        <f t="shared" si="746"/>
        <v>TOROS</v>
      </c>
      <c r="BV641" s="127">
        <f t="shared" si="772"/>
        <v>2</v>
      </c>
      <c r="BX641" s="119"/>
      <c r="BY641" s="156"/>
      <c r="BZ641" s="156"/>
      <c r="CA641" s="156"/>
      <c r="CB641" s="157"/>
      <c r="CD641" s="158"/>
      <c r="CE641" s="156"/>
      <c r="CF641" s="156"/>
      <c r="CG641" s="156"/>
      <c r="CH641" s="156"/>
      <c r="CI641" s="159"/>
      <c r="CK641" s="110">
        <f t="shared" si="771"/>
        <v>2</v>
      </c>
    </row>
    <row r="642" spans="1:89" x14ac:dyDescent="0.3">
      <c r="A642" s="126">
        <f t="shared" si="760"/>
        <v>0</v>
      </c>
      <c r="B642" s="127">
        <f t="shared" si="761"/>
        <v>0</v>
      </c>
      <c r="D642" s="95"/>
      <c r="E642" s="129"/>
      <c r="F642" s="129"/>
      <c r="G642" s="129"/>
      <c r="H642" s="130"/>
      <c r="I642" s="131"/>
      <c r="J642" s="132"/>
      <c r="K642" s="129"/>
      <c r="L642" s="129"/>
      <c r="M642" s="129"/>
      <c r="N642" s="129"/>
      <c r="O642" s="133"/>
      <c r="Q642" s="134">
        <f t="shared" si="762"/>
        <v>0</v>
      </c>
      <c r="S642" s="126">
        <f t="shared" si="763"/>
        <v>0</v>
      </c>
      <c r="T642" s="135">
        <f t="shared" si="764"/>
        <v>0</v>
      </c>
      <c r="V642" s="95"/>
      <c r="W642" s="137"/>
      <c r="X642" s="137"/>
      <c r="Y642" s="137"/>
      <c r="Z642" s="138"/>
      <c r="AB642" s="139"/>
      <c r="AC642" s="137"/>
      <c r="AD642" s="137"/>
      <c r="AE642" s="137"/>
      <c r="AF642" s="137"/>
      <c r="AG642" s="140"/>
      <c r="AI642" s="134">
        <f t="shared" si="765"/>
        <v>0</v>
      </c>
      <c r="AK642" s="141">
        <f t="shared" si="766"/>
        <v>0</v>
      </c>
      <c r="AL642" s="142">
        <f t="shared" si="767"/>
        <v>0</v>
      </c>
      <c r="AN642" s="95"/>
      <c r="AO642" s="144"/>
      <c r="AP642" s="144"/>
      <c r="AQ642" s="144"/>
      <c r="AR642" s="145"/>
      <c r="AS642" s="146"/>
      <c r="AT642" s="147"/>
      <c r="AU642" s="144"/>
      <c r="AV642" s="144"/>
      <c r="AW642" s="144"/>
      <c r="AX642" s="144"/>
      <c r="AY642" s="148"/>
      <c r="BA642" s="110">
        <f t="shared" si="768"/>
        <v>0</v>
      </c>
      <c r="BB642" s="149"/>
      <c r="BC642" s="126">
        <f t="shared" si="745"/>
        <v>0</v>
      </c>
      <c r="BD642" s="127">
        <f t="shared" si="769"/>
        <v>0</v>
      </c>
      <c r="BF642" s="113"/>
      <c r="BG642" s="151"/>
      <c r="BH642" s="151"/>
      <c r="BI642" s="151"/>
      <c r="BJ642" s="152"/>
      <c r="BL642" s="153"/>
      <c r="BM642" s="151"/>
      <c r="BN642" s="151"/>
      <c r="BO642" s="151"/>
      <c r="BP642" s="151"/>
      <c r="BQ642" s="154"/>
      <c r="BS642" s="110">
        <f t="shared" si="770"/>
        <v>0</v>
      </c>
      <c r="BT642" s="149"/>
      <c r="BU642" s="126">
        <f t="shared" si="746"/>
        <v>0</v>
      </c>
      <c r="BV642" s="127">
        <f t="shared" si="772"/>
        <v>0</v>
      </c>
      <c r="BX642" s="119"/>
      <c r="BY642" s="156"/>
      <c r="BZ642" s="156"/>
      <c r="CA642" s="156"/>
      <c r="CB642" s="157"/>
      <c r="CD642" s="158"/>
      <c r="CE642" s="156"/>
      <c r="CF642" s="156"/>
      <c r="CG642" s="156"/>
      <c r="CH642" s="156"/>
      <c r="CI642" s="159"/>
      <c r="CK642" s="110">
        <f t="shared" si="771"/>
        <v>0</v>
      </c>
    </row>
    <row r="643" spans="1:89" s="125" customFormat="1" x14ac:dyDescent="0.3">
      <c r="A643" s="93" t="s">
        <v>37</v>
      </c>
      <c r="B643" s="127"/>
      <c r="C643"/>
      <c r="D643" s="95"/>
      <c r="E643" s="160"/>
      <c r="F643" s="160"/>
      <c r="G643" s="160"/>
      <c r="H643" s="161"/>
      <c r="I643" s="131"/>
      <c r="J643" s="175"/>
      <c r="K643" s="160"/>
      <c r="L643" s="160"/>
      <c r="M643" s="160"/>
      <c r="N643" s="160"/>
      <c r="O643" s="176"/>
      <c r="P643"/>
      <c r="Q643" s="134"/>
      <c r="R643"/>
      <c r="S643" s="93" t="s">
        <v>37</v>
      </c>
      <c r="T643" s="135"/>
      <c r="U643"/>
      <c r="V643" s="95"/>
      <c r="W643" s="165"/>
      <c r="X643" s="165"/>
      <c r="Y643" s="165"/>
      <c r="Z643" s="166"/>
      <c r="AA643"/>
      <c r="AB643" s="177"/>
      <c r="AC643" s="165"/>
      <c r="AD643" s="165"/>
      <c r="AE643" s="165"/>
      <c r="AF643" s="165"/>
      <c r="AG643" s="178"/>
      <c r="AH643"/>
      <c r="AI643" s="101"/>
      <c r="AJ643"/>
      <c r="AK643" s="102"/>
      <c r="AL643" s="142"/>
      <c r="AM643" s="26"/>
      <c r="AN643" s="95"/>
      <c r="AO643" s="170"/>
      <c r="AP643" s="170"/>
      <c r="AQ643" s="170"/>
      <c r="AR643" s="171"/>
      <c r="AS643" s="107"/>
      <c r="AT643" s="172"/>
      <c r="AU643" s="170"/>
      <c r="AV643" s="170"/>
      <c r="AW643" s="170"/>
      <c r="AX643" s="170"/>
      <c r="AY643" s="173"/>
      <c r="AZ643" s="107"/>
      <c r="BA643" s="174"/>
      <c r="BB643" s="111"/>
      <c r="BC643" s="93" t="str">
        <f>BC616</f>
        <v>GAN. CEBA</v>
      </c>
      <c r="BD643" s="127"/>
      <c r="BE643" s="26"/>
      <c r="BF643" s="113"/>
      <c r="BG643" s="114"/>
      <c r="BH643" s="114"/>
      <c r="BI643" s="114"/>
      <c r="BJ643" s="115"/>
      <c r="BK643" s="112"/>
      <c r="BL643" s="116"/>
      <c r="BM643" s="114"/>
      <c r="BN643" s="114"/>
      <c r="BO643" s="114"/>
      <c r="BP643" s="114"/>
      <c r="BQ643" s="117"/>
      <c r="BR643" s="26"/>
      <c r="BS643" s="118"/>
      <c r="BT643" s="111"/>
      <c r="BU643" s="93" t="str">
        <f>BU616</f>
        <v>GAN. CEBA</v>
      </c>
      <c r="BV643" s="127"/>
      <c r="BW643" s="26"/>
      <c r="BX643" s="119"/>
      <c r="BY643" s="120"/>
      <c r="BZ643" s="120"/>
      <c r="CA643" s="120"/>
      <c r="CB643" s="121"/>
      <c r="CC643" s="112"/>
      <c r="CD643" s="122"/>
      <c r="CE643" s="120"/>
      <c r="CF643" s="120"/>
      <c r="CG643" s="120"/>
      <c r="CH643" s="120"/>
      <c r="CI643" s="123"/>
      <c r="CJ643" s="26"/>
      <c r="CK643" s="124"/>
    </row>
    <row r="644" spans="1:89" x14ac:dyDescent="0.3">
      <c r="A644" s="126" t="str">
        <f>+A617</f>
        <v>NOVILLOS</v>
      </c>
      <c r="B644" s="127">
        <f>+Q617</f>
        <v>45</v>
      </c>
      <c r="D644" s="95"/>
      <c r="E644" s="129"/>
      <c r="F644" s="129"/>
      <c r="G644" s="129"/>
      <c r="H644" s="130"/>
      <c r="I644" s="131"/>
      <c r="J644" s="132"/>
      <c r="K644" s="129"/>
      <c r="L644" s="129"/>
      <c r="M644" s="129"/>
      <c r="N644" s="129"/>
      <c r="O644" s="133"/>
      <c r="Q644" s="134">
        <f>SUM(B644+D644+E644+F644+G644+H644-J644-K644-L644-M644-N644-O644)</f>
        <v>45</v>
      </c>
      <c r="S644" s="126" t="str">
        <f>+S617</f>
        <v>NOVILLOS</v>
      </c>
      <c r="T644" s="135">
        <f>+AI617</f>
        <v>0</v>
      </c>
      <c r="V644" s="95"/>
      <c r="W644" s="137"/>
      <c r="X644" s="137"/>
      <c r="Y644" s="137"/>
      <c r="Z644" s="138"/>
      <c r="AB644" s="139"/>
      <c r="AC644" s="137"/>
      <c r="AD644" s="137"/>
      <c r="AE644" s="137"/>
      <c r="AF644" s="137"/>
      <c r="AG644" s="140"/>
      <c r="AI644" s="134">
        <f>SUM(T644+V644+W644+X644+Y644+Z644-AB644-AC644-AD644-AE644-AF644-AG644)</f>
        <v>0</v>
      </c>
      <c r="AK644" s="179">
        <f>AK617</f>
        <v>0</v>
      </c>
      <c r="AL644" s="142">
        <f>+BA617</f>
        <v>0</v>
      </c>
      <c r="AN644" s="95"/>
      <c r="AO644" s="144"/>
      <c r="AP644" s="144"/>
      <c r="AQ644" s="144"/>
      <c r="AR644" s="145"/>
      <c r="AS644" s="146"/>
      <c r="AT644" s="147"/>
      <c r="AU644" s="144"/>
      <c r="AV644" s="144"/>
      <c r="AW644" s="144"/>
      <c r="AX644" s="144"/>
      <c r="AY644" s="148"/>
      <c r="BA644" s="110">
        <f>SUM(AL644+AN644+AO644+AP644+AQ644+AR644-AT644-AU644-AV644-AW644-AX644-AY644)</f>
        <v>0</v>
      </c>
      <c r="BB644" s="149"/>
      <c r="BC644" s="126" t="str">
        <f t="shared" si="745"/>
        <v>NOVILLOS</v>
      </c>
      <c r="BD644" s="127">
        <f>+BS617</f>
        <v>275</v>
      </c>
      <c r="BF644" s="113"/>
      <c r="BG644" s="151"/>
      <c r="BH644" s="151"/>
      <c r="BI644" s="151"/>
      <c r="BJ644" s="152"/>
      <c r="BL644" s="153"/>
      <c r="BM644" s="151"/>
      <c r="BN644" s="151"/>
      <c r="BO644" s="151"/>
      <c r="BP644" s="151"/>
      <c r="BQ644" s="154"/>
      <c r="BS644" s="110">
        <f>SUM(BD644+BF644+BG644+BH644+BI644+BJ644-BL644-BM644-BN644-BO644-BP644-BQ644)</f>
        <v>275</v>
      </c>
      <c r="BT644" s="149"/>
      <c r="BU644" s="126" t="str">
        <f t="shared" si="746"/>
        <v>NOVILLOS</v>
      </c>
      <c r="BV644" s="127">
        <f>+CK617</f>
        <v>176</v>
      </c>
      <c r="BX644" s="119"/>
      <c r="BY644" s="156"/>
      <c r="BZ644" s="156"/>
      <c r="CA644" s="156"/>
      <c r="CB644" s="157"/>
      <c r="CD644" s="158"/>
      <c r="CE644" s="156"/>
      <c r="CF644" s="156"/>
      <c r="CG644" s="156"/>
      <c r="CH644" s="156"/>
      <c r="CI644" s="159"/>
      <c r="CK644" s="110">
        <f>SUM(BV644+BX644+BY644+BZ644+CA644+CB644-CD644-CE644-CF644-CG644-CH644-CI644)</f>
        <v>176</v>
      </c>
    </row>
    <row r="645" spans="1:89" x14ac:dyDescent="0.3">
      <c r="A645" s="126" t="str">
        <f>+A618</f>
        <v>CALENTADORES</v>
      </c>
      <c r="B645" s="127">
        <f>+Q618</f>
        <v>0</v>
      </c>
      <c r="D645" s="95"/>
      <c r="E645" s="129"/>
      <c r="F645" s="129"/>
      <c r="G645" s="129"/>
      <c r="H645" s="130"/>
      <c r="I645" s="131"/>
      <c r="J645" s="132"/>
      <c r="K645" s="129"/>
      <c r="L645" s="129"/>
      <c r="M645" s="129"/>
      <c r="N645" s="129"/>
      <c r="O645" s="133"/>
      <c r="Q645" s="134">
        <f>SUM(B645+D645+E645+F645+G645+H645-J645-K645-L645-M645-N645-O645)</f>
        <v>0</v>
      </c>
      <c r="S645" s="126" t="str">
        <f>+S618</f>
        <v>CALENTADORES</v>
      </c>
      <c r="T645" s="135">
        <f>+AI618</f>
        <v>0</v>
      </c>
      <c r="V645" s="95"/>
      <c r="W645" s="137"/>
      <c r="X645" s="137"/>
      <c r="Y645" s="137"/>
      <c r="Z645" s="138"/>
      <c r="AB645" s="139"/>
      <c r="AC645" s="137"/>
      <c r="AD645" s="137"/>
      <c r="AE645" s="137"/>
      <c r="AF645" s="137"/>
      <c r="AG645" s="140"/>
      <c r="AI645" s="134">
        <f>SUM(T645+V645+W645+X645+Y645+Z645-AB645-AC645-AD645-AE645-AF645-AG645)</f>
        <v>0</v>
      </c>
      <c r="AK645" s="179">
        <f>AK618</f>
        <v>0</v>
      </c>
      <c r="AL645" s="142">
        <f>+BA618</f>
        <v>0</v>
      </c>
      <c r="AN645" s="95"/>
      <c r="AO645" s="144"/>
      <c r="AP645" s="144"/>
      <c r="AQ645" s="144"/>
      <c r="AR645" s="145"/>
      <c r="AS645" s="146"/>
      <c r="AT645" s="147"/>
      <c r="AU645" s="144"/>
      <c r="AV645" s="144"/>
      <c r="AW645" s="144"/>
      <c r="AX645" s="144"/>
      <c r="AY645" s="148"/>
      <c r="BA645" s="110">
        <f>SUM(AL645+AN645+AO645+AP645+AQ645+AR645-AT645-AU645-AV645-AW645-AX645-AY645)</f>
        <v>0</v>
      </c>
      <c r="BB645" s="149"/>
      <c r="BC645" s="126" t="str">
        <f t="shared" si="745"/>
        <v>CALENTADORES</v>
      </c>
      <c r="BD645" s="127">
        <f>+BS618</f>
        <v>0</v>
      </c>
      <c r="BF645" s="113"/>
      <c r="BG645" s="151"/>
      <c r="BH645" s="151"/>
      <c r="BI645" s="151"/>
      <c r="BJ645" s="152"/>
      <c r="BL645" s="153"/>
      <c r="BM645" s="151"/>
      <c r="BN645" s="151"/>
      <c r="BO645" s="151"/>
      <c r="BP645" s="151"/>
      <c r="BQ645" s="154"/>
      <c r="BS645" s="110">
        <f>SUM(BD645+BF645+BG645+BH645+BI645+BJ645-BL645-BM645-BN645-BO645-BP645-BQ645)</f>
        <v>0</v>
      </c>
      <c r="BT645" s="149"/>
      <c r="BU645" s="126" t="str">
        <f t="shared" si="746"/>
        <v>CALENTADORES</v>
      </c>
      <c r="BV645" s="127">
        <f>+CK618</f>
        <v>0</v>
      </c>
      <c r="BX645" s="119"/>
      <c r="BY645" s="156"/>
      <c r="BZ645" s="156"/>
      <c r="CA645" s="156"/>
      <c r="CB645" s="157"/>
      <c r="CD645" s="158"/>
      <c r="CE645" s="156"/>
      <c r="CF645" s="156"/>
      <c r="CG645" s="156"/>
      <c r="CH645" s="156"/>
      <c r="CI645" s="159"/>
      <c r="CK645" s="110">
        <f>SUM(BV645+BX645+BY645+BZ645+CA645+CB645-CD645-CE645-CF645-CG645-CH645-CI645)</f>
        <v>0</v>
      </c>
    </row>
    <row r="646" spans="1:89" x14ac:dyDescent="0.3">
      <c r="A646" s="126" t="str">
        <f>+A619</f>
        <v>VACAS CUCHILLO</v>
      </c>
      <c r="B646" s="127">
        <f>+Q619</f>
        <v>0</v>
      </c>
      <c r="D646" s="95"/>
      <c r="E646" s="129"/>
      <c r="F646" s="129"/>
      <c r="G646" s="129"/>
      <c r="H646" s="130"/>
      <c r="I646" s="131"/>
      <c r="J646" s="132"/>
      <c r="K646" s="129"/>
      <c r="L646" s="129"/>
      <c r="M646" s="129"/>
      <c r="N646" s="129"/>
      <c r="O646" s="133"/>
      <c r="Q646" s="134">
        <f>SUM(B646+D646+E646+F646+G646+H646-J646-K646-L646-M646-N646-O646)</f>
        <v>0</v>
      </c>
      <c r="S646" s="126" t="str">
        <f>+S619</f>
        <v>VACAS CUCHILLO</v>
      </c>
      <c r="T646" s="135">
        <f>+AI619</f>
        <v>0</v>
      </c>
      <c r="V646" s="95"/>
      <c r="W646" s="137"/>
      <c r="X646" s="137"/>
      <c r="Y646" s="137"/>
      <c r="Z646" s="138"/>
      <c r="AB646" s="139"/>
      <c r="AC646" s="137"/>
      <c r="AD646" s="137"/>
      <c r="AE646" s="137"/>
      <c r="AF646" s="137"/>
      <c r="AG646" s="140"/>
      <c r="AI646" s="134">
        <f>SUM(T646+V646+W646+X646+Y646+Z646-AB646-AC646-AD646-AE646-AF646-AG646)</f>
        <v>0</v>
      </c>
      <c r="AK646" s="179">
        <f>AK619</f>
        <v>0</v>
      </c>
      <c r="AL646" s="142">
        <f>+BA619</f>
        <v>0</v>
      </c>
      <c r="AN646" s="95"/>
      <c r="AO646" s="144"/>
      <c r="AP646" s="144"/>
      <c r="AQ646" s="144"/>
      <c r="AR646" s="145"/>
      <c r="AS646" s="146"/>
      <c r="AT646" s="147"/>
      <c r="AU646" s="144"/>
      <c r="AV646" s="144"/>
      <c r="AW646" s="144"/>
      <c r="AX646" s="144"/>
      <c r="AY646" s="148"/>
      <c r="BA646" s="110">
        <f>SUM(AL646+AN646+AO646+AP646+AQ646+AR646-AT646-AU646-AV646-AW646-AX646-AY646)</f>
        <v>0</v>
      </c>
      <c r="BB646" s="149"/>
      <c r="BC646" s="126" t="str">
        <f t="shared" si="745"/>
        <v>VACAS CUCHILLO</v>
      </c>
      <c r="BD646" s="127">
        <f>+BS619</f>
        <v>0</v>
      </c>
      <c r="BF646" s="113"/>
      <c r="BG646" s="151"/>
      <c r="BH646" s="151"/>
      <c r="BI646" s="151"/>
      <c r="BJ646" s="152"/>
      <c r="BL646" s="153"/>
      <c r="BM646" s="151"/>
      <c r="BN646" s="151"/>
      <c r="BO646" s="151"/>
      <c r="BP646" s="151"/>
      <c r="BQ646" s="154"/>
      <c r="BS646" s="110">
        <f>SUM(BD646+BF646+BG646+BH646+BI646+BJ646-BL646-BM646-BN646-BO646-BP646-BQ646)</f>
        <v>0</v>
      </c>
      <c r="BT646" s="149"/>
      <c r="BU646" s="126" t="str">
        <f t="shared" si="746"/>
        <v>VACAS CUCHILLO</v>
      </c>
      <c r="BV646" s="127">
        <f>+CK619</f>
        <v>0</v>
      </c>
      <c r="BX646" s="119"/>
      <c r="BY646" s="156"/>
      <c r="BZ646" s="156"/>
      <c r="CA646" s="156"/>
      <c r="CB646" s="157"/>
      <c r="CD646" s="158"/>
      <c r="CE646" s="156"/>
      <c r="CF646" s="156"/>
      <c r="CG646" s="156"/>
      <c r="CH646" s="156"/>
      <c r="CI646" s="159"/>
      <c r="CK646" s="110">
        <f>SUM(BV646+BX646+BY646+BZ646+CA646+CB646-CD646-CE646-CF646-CG646-CH646-CI646)</f>
        <v>0</v>
      </c>
    </row>
    <row r="647" spans="1:89" ht="15" thickBot="1" x14ac:dyDescent="0.35">
      <c r="A647" s="126" t="str">
        <f>+A620</f>
        <v>NOVILLAS CUCHILLOS</v>
      </c>
      <c r="B647" s="127">
        <f>+Q620</f>
        <v>0</v>
      </c>
      <c r="D647" s="95"/>
      <c r="E647" s="180"/>
      <c r="F647" s="180"/>
      <c r="G647" s="180"/>
      <c r="H647" s="181"/>
      <c r="I647" s="131"/>
      <c r="J647" s="182"/>
      <c r="K647" s="183"/>
      <c r="L647" s="183"/>
      <c r="M647" s="183"/>
      <c r="N647" s="183"/>
      <c r="O647" s="184"/>
      <c r="Q647" s="134">
        <f>SUM(B647+D647+E647+F647+G647+H647-J647-K647-L647-M647-N647-O647)</f>
        <v>0</v>
      </c>
      <c r="S647" s="126" t="str">
        <f>+S620</f>
        <v>NOVILLAS CUCHILLOS</v>
      </c>
      <c r="T647" s="135">
        <f>+AI620</f>
        <v>0</v>
      </c>
      <c r="V647" s="95"/>
      <c r="W647" s="185"/>
      <c r="X647" s="185"/>
      <c r="Y647" s="185"/>
      <c r="Z647" s="186"/>
      <c r="AB647" s="187"/>
      <c r="AC647" s="188"/>
      <c r="AD647" s="188"/>
      <c r="AE647" s="188"/>
      <c r="AF647" s="188"/>
      <c r="AG647" s="189"/>
      <c r="AI647" s="134">
        <f>SUM(T647+V647+W647+X647+Y647+Z647-AB647-AC647-AD647-AE647-AF647-AG647)</f>
        <v>0</v>
      </c>
      <c r="AK647" s="179">
        <f>AK620</f>
        <v>0</v>
      </c>
      <c r="AL647" s="142">
        <f>+BA620</f>
        <v>0</v>
      </c>
      <c r="AN647" s="95"/>
      <c r="AO647" s="190"/>
      <c r="AP647" s="190"/>
      <c r="AQ647" s="190"/>
      <c r="AR647" s="191"/>
      <c r="AS647" s="146"/>
      <c r="AT647" s="192"/>
      <c r="AU647" s="193"/>
      <c r="AV647" s="193"/>
      <c r="AW647" s="193"/>
      <c r="AX647" s="193"/>
      <c r="AY647" s="194"/>
      <c r="BA647" s="110">
        <f>SUM(AL647+AN647+AO647+AP647+AQ647+AR647-AT647-AU647-AV647-AW647-AX647-AY647)</f>
        <v>0</v>
      </c>
      <c r="BB647" s="149"/>
      <c r="BC647" s="126" t="str">
        <f t="shared" si="745"/>
        <v>NOVILLAS CUCHILLOS</v>
      </c>
      <c r="BD647" s="127">
        <f>+BS620</f>
        <v>0</v>
      </c>
      <c r="BF647" s="113"/>
      <c r="BG647" s="151"/>
      <c r="BH647" s="151"/>
      <c r="BI647" s="151"/>
      <c r="BJ647" s="152"/>
      <c r="BL647" s="153"/>
      <c r="BM647" s="151"/>
      <c r="BN647" s="151"/>
      <c r="BO647" s="151"/>
      <c r="BP647" s="151"/>
      <c r="BQ647" s="154"/>
      <c r="BS647" s="110">
        <f>SUM(BD647+BF647+BG647+BH647+BI647+BJ647-BL647-BM647-BN647-BO647-BP647-BQ647)</f>
        <v>0</v>
      </c>
      <c r="BT647" s="149"/>
      <c r="BU647" s="126" t="str">
        <f t="shared" si="746"/>
        <v>NOVILLAS CUCHILLOS</v>
      </c>
      <c r="BV647" s="127">
        <f>+CK620</f>
        <v>0</v>
      </c>
      <c r="BX647" s="119"/>
      <c r="BY647" s="156"/>
      <c r="BZ647" s="156"/>
      <c r="CA647" s="156"/>
      <c r="CB647" s="157"/>
      <c r="CD647" s="158"/>
      <c r="CE647" s="156"/>
      <c r="CF647" s="156"/>
      <c r="CG647" s="156"/>
      <c r="CH647" s="156"/>
      <c r="CI647" s="159"/>
      <c r="CK647" s="110">
        <f>SUM(BV647+BX647+BY647+BZ647+CA647+CB647-CD647-CE647-CF647-CG647-CH647-CI647)</f>
        <v>0</v>
      </c>
    </row>
    <row r="648" spans="1:89" ht="13.5" customHeight="1" x14ac:dyDescent="0.3">
      <c r="A648" s="195" t="s">
        <v>42</v>
      </c>
      <c r="B648" s="196">
        <f>SUM(B629:B647)</f>
        <v>561</v>
      </c>
      <c r="D648" s="197">
        <f>+D629+D630+D631+D632+D633+D634+D636+D637+D638+D639+D640+D641+D642+D644+D645+D646+D647</f>
        <v>0</v>
      </c>
      <c r="E648" s="197">
        <f>+E629+E630+E631+E632+E633+E634+E636+E637+E638+E639+E640+E641+E642+E644+E645+E646+E647</f>
        <v>0</v>
      </c>
      <c r="F648" s="197">
        <f>+F629+F630+F631+F632+F633+F634+F636+F637+F638+F639+F640+F641+F642+F644+F645+F646+F647</f>
        <v>0</v>
      </c>
      <c r="G648" s="197">
        <f>+G629+G630+G631+G632+G633+G634+G636+G637+G638+G639+G640+G641+G642+G644+G645+G646+G647</f>
        <v>0</v>
      </c>
      <c r="H648" s="197">
        <f>+H629+H630+H631+H632+H633+H634+H636+H637+H638+H639+H640+H641+H642+H644+H645+H646+H647</f>
        <v>0</v>
      </c>
      <c r="J648" s="198">
        <f t="shared" ref="J648:O648" si="773">+J629+J630+J631+J632+J633+J634+J636+J637+J638+J639+J640+J641+J642+J644+J645+J646+J647</f>
        <v>0</v>
      </c>
      <c r="K648" s="198">
        <f t="shared" si="773"/>
        <v>0</v>
      </c>
      <c r="L648" s="198">
        <f t="shared" si="773"/>
        <v>0</v>
      </c>
      <c r="M648" s="198">
        <f t="shared" si="773"/>
        <v>0</v>
      </c>
      <c r="N648" s="198">
        <f t="shared" si="773"/>
        <v>0</v>
      </c>
      <c r="O648" s="198">
        <f t="shared" si="773"/>
        <v>0</v>
      </c>
      <c r="Q648" s="134">
        <f>+SUM(B648:H648)-SUM(J648:O648)</f>
        <v>561</v>
      </c>
      <c r="S648" s="195" t="s">
        <v>42</v>
      </c>
      <c r="T648" s="196">
        <f>SUM(T629:T647)</f>
        <v>330</v>
      </c>
      <c r="V648" s="199">
        <f>+V629+V630+V631+V632+V633+V634+V636+V637+V638+V639+V640+V641+V642+V644+V645+V646+V647</f>
        <v>0</v>
      </c>
      <c r="W648" s="199">
        <f>+W629+W630+W631+W632+W633+W634+W636+W637+W638+W639+W640+W641+W642+W644+W645+W646+W647</f>
        <v>0</v>
      </c>
      <c r="X648" s="199">
        <f>+X629+X630+X631+X632+X633+X634+X636+X637+X638+X639+X640+X641+X642+X644+X645+X646+X647</f>
        <v>0</v>
      </c>
      <c r="Y648" s="199">
        <f>+Y629+Y630+Y631+Y632+Y633+Y634+Y636+Y637+Y638+Y639+Y640+Y641+Y642+Y644+Y645+Y646+Y647</f>
        <v>0</v>
      </c>
      <c r="Z648" s="199">
        <f>+Z629+Z630+Z631+Z632+Z633+Z634+Z636+Z637+Z638+Z639+Z640+Z641+Z642+Z644+Z645+Z646+Z647</f>
        <v>0</v>
      </c>
      <c r="AB648" s="200">
        <f t="shared" ref="AB648:AG648" si="774">+AB629+AB630+AB631+AB632+AB633+AB634+AB636+AB637+AB638+AB639+AB640+AB641+AB642+AB644+AB645+AB646+AB647</f>
        <v>0</v>
      </c>
      <c r="AC648" s="200">
        <f t="shared" si="774"/>
        <v>0</v>
      </c>
      <c r="AD648" s="200">
        <f t="shared" si="774"/>
        <v>0</v>
      </c>
      <c r="AE648" s="200">
        <f t="shared" si="774"/>
        <v>0</v>
      </c>
      <c r="AF648" s="200">
        <f t="shared" si="774"/>
        <v>0</v>
      </c>
      <c r="AG648" s="200">
        <f t="shared" si="774"/>
        <v>0</v>
      </c>
      <c r="AI648" s="134">
        <f>+SUM(T648:Z648)-SUM(AB648:AG648)</f>
        <v>330</v>
      </c>
      <c r="AK648" s="62" t="s">
        <v>42</v>
      </c>
      <c r="AL648" s="201">
        <f>SUM(AL629:AL647)</f>
        <v>28</v>
      </c>
      <c r="AN648" s="201">
        <f>+AN629+AN630+AN631+AN632+AN633+AN634+AN636+AN637+AN638+AN639+AN640+AN641+AN642+AN644+AN645+AN646+AN647</f>
        <v>0</v>
      </c>
      <c r="AO648" s="201">
        <f>+AO629+AO630+AO631+AO632+AO633+AO634+AO636+AO637+AO638+AO639+AO640+AO641+AO642+AO644+AO645+AO646+AO647</f>
        <v>0</v>
      </c>
      <c r="AP648" s="201">
        <f>+AP629+AP630+AP631+AP632+AP633+AP634+AP636+AP637+AP638+AP639+AP640+AP641+AP642+AP644+AP645+AP646+AP647</f>
        <v>0</v>
      </c>
      <c r="AQ648" s="201">
        <f>+AQ629+AQ630+AQ631+AQ632+AQ633+AQ634+AQ636+AQ637+AQ638+AQ639+AQ640+AQ641+AQ642+AQ644+AQ645+AQ646+AQ647</f>
        <v>0</v>
      </c>
      <c r="AR648" s="201">
        <f>+AR629+AR630+AR631+AR632+AR633+AR634+AR636+AR637+AR638+AR639+AR640+AR641+AR642+AR644+AR645+AR646+AR647</f>
        <v>0</v>
      </c>
      <c r="AT648" s="201">
        <f t="shared" ref="AT648:AY648" si="775">+AT629+AT630+AT631+AT632+AT633+AT634+AT636+AT637+AT638+AT639+AT640+AT641+AT642+AT644+AT645+AT646+AT647</f>
        <v>0</v>
      </c>
      <c r="AU648" s="201">
        <f t="shared" si="775"/>
        <v>0</v>
      </c>
      <c r="AV648" s="201">
        <f t="shared" si="775"/>
        <v>0</v>
      </c>
      <c r="AW648" s="201">
        <f t="shared" si="775"/>
        <v>0</v>
      </c>
      <c r="AX648" s="201">
        <f t="shared" si="775"/>
        <v>0</v>
      </c>
      <c r="AY648" s="201">
        <f t="shared" si="775"/>
        <v>0</v>
      </c>
      <c r="BA648" s="110">
        <f>+SUM(AL648:AR648)-SUM(AT648:AY648)</f>
        <v>28</v>
      </c>
      <c r="BB648" s="149"/>
      <c r="BC648" s="62" t="s">
        <v>42</v>
      </c>
      <c r="BD648" s="201">
        <f>SUM(BD629:BD647)</f>
        <v>275</v>
      </c>
      <c r="BF648" s="201">
        <f>+BF629+BF630+BF631+BF632+BF633+BF634+BF636+BF637+BF638+BF639+BF640+BF641+BF642+BF644+BF645+BF646+BF647</f>
        <v>0</v>
      </c>
      <c r="BG648" s="201">
        <f>+BG629+BG630+BG631+BG632+BG633+BG634+BG636+BG637+BG638+BG639+BG640+BG641+BG642+BG644+BG645+BG646+BG647</f>
        <v>0</v>
      </c>
      <c r="BH648" s="201">
        <f>+BH629+BH630+BH631+BH632+BH633+BH634+BH636+BH637+BH638+BH639+BH640+BH641+BH642+BH644+BH645+BH646+BH647</f>
        <v>0</v>
      </c>
      <c r="BI648" s="201">
        <f>+BI629+BI630+BI631+BI632+BI633+BI634+BI636+BI637+BI638+BI639+BI640+BI641+BI642+BI644+BI645+BI646+BI647</f>
        <v>0</v>
      </c>
      <c r="BJ648" s="201">
        <f>+BJ629+BJ630+BJ631+BJ632+BJ633+BJ634+BJ636+BJ637+BJ638+BJ639+BJ640+BJ641+BJ642+BJ644+BJ645+BJ646+BJ647</f>
        <v>0</v>
      </c>
      <c r="BL648" s="201">
        <f t="shared" ref="BL648:BQ648" si="776">+BL629+BL630+BL631+BL632+BL633+BL634+BL636+BL637+BL638+BL639+BL640+BL641+BL642+BL644+BL645+BL646+BL647</f>
        <v>0</v>
      </c>
      <c r="BM648" s="201">
        <f t="shared" si="776"/>
        <v>0</v>
      </c>
      <c r="BN648" s="201">
        <f t="shared" si="776"/>
        <v>0</v>
      </c>
      <c r="BO648" s="201">
        <f t="shared" si="776"/>
        <v>0</v>
      </c>
      <c r="BP648" s="201">
        <f t="shared" si="776"/>
        <v>0</v>
      </c>
      <c r="BQ648" s="201">
        <f t="shared" si="776"/>
        <v>0</v>
      </c>
      <c r="BS648" s="110">
        <f>+SUM(BD648:BJ648)-SUM(BL648:BQ648)</f>
        <v>275</v>
      </c>
      <c r="BT648" s="149"/>
      <c r="BU648" s="62" t="s">
        <v>42</v>
      </c>
      <c r="BV648" s="201">
        <f>SUM(BV629:BV647)</f>
        <v>178</v>
      </c>
      <c r="BX648" s="201">
        <f>+BX629+BX630+BX631+BX632+BX633+BX634+BX636+BX637+BX638+BX639+BX640+BX641+BX642+BX644+BX645+BX646+BX647</f>
        <v>0</v>
      </c>
      <c r="BY648" s="201">
        <f>+BY629+BY630+BY631+BY632+BY633+BY634+BY636+BY637+BY638+BY639+BY640+BY641+BY642+BY644+BY645+BY646+BY647</f>
        <v>0</v>
      </c>
      <c r="BZ648" s="201">
        <f>+BZ629+BZ630+BZ631+BZ632+BZ633+BZ634+BZ636+BZ637+BZ638+BZ639+BZ640+BZ641+BZ642+BZ644+BZ645+BZ646+BZ647</f>
        <v>0</v>
      </c>
      <c r="CA648" s="201">
        <f>+CA629+CA630+CA631+CA632+CA633+CA634+CA636+CA637+CA638+CA639+CA640+CA641+CA642+CA644+CA645+CA646+CA647</f>
        <v>0</v>
      </c>
      <c r="CB648" s="201">
        <f>+CB629+CB630+CB631+CB632+CB633+CB634+CB636+CB637+CB638+CB639+CB640+CB641+CB642+CB644+CB645+CB646+CB647</f>
        <v>0</v>
      </c>
      <c r="CD648" s="201">
        <f t="shared" ref="CD648:CI648" si="777">+CD629+CD630+CD631+CD632+CD633+CD634+CD636+CD637+CD638+CD639+CD640+CD641+CD642+CD644+CD645+CD646+CD647</f>
        <v>0</v>
      </c>
      <c r="CE648" s="201">
        <f t="shared" si="777"/>
        <v>0</v>
      </c>
      <c r="CF648" s="201">
        <f t="shared" si="777"/>
        <v>0</v>
      </c>
      <c r="CG648" s="201">
        <f t="shared" si="777"/>
        <v>0</v>
      </c>
      <c r="CH648" s="201">
        <f t="shared" si="777"/>
        <v>0</v>
      </c>
      <c r="CI648" s="201">
        <f t="shared" si="777"/>
        <v>0</v>
      </c>
      <c r="CK648" s="110">
        <f>+SUM(BV648:CB648)-SUM(CD648:CI648)</f>
        <v>178</v>
      </c>
    </row>
    <row r="649" spans="1:89" s="13" customFormat="1" x14ac:dyDescent="0.3">
      <c r="A649" s="12"/>
      <c r="Q649" s="14"/>
      <c r="S649" s="12"/>
      <c r="AI649" s="14" t="e">
        <f>#REF!-AI648</f>
        <v>#REF!</v>
      </c>
      <c r="AK649" s="15"/>
      <c r="AL649" s="16"/>
      <c r="AM649" s="16"/>
      <c r="AN649" s="16"/>
      <c r="AO649" s="16"/>
      <c r="AP649" s="16"/>
      <c r="AQ649" s="16"/>
      <c r="AR649" s="16"/>
      <c r="AS649" s="16"/>
      <c r="AT649" s="16"/>
      <c r="AU649" s="16"/>
      <c r="AV649" s="16"/>
      <c r="AW649" s="16"/>
      <c r="AX649" s="16"/>
      <c r="AY649" s="16"/>
      <c r="AZ649" s="16"/>
      <c r="BA649" s="17">
        <f>BB648-BA648</f>
        <v>-28</v>
      </c>
      <c r="BB649" s="14"/>
      <c r="BC649" s="15"/>
      <c r="BD649" s="16"/>
      <c r="BE649" s="16"/>
      <c r="BF649" s="16"/>
      <c r="BG649" s="16"/>
      <c r="BH649" s="16"/>
      <c r="BI649" s="16"/>
      <c r="BJ649" s="16"/>
      <c r="BK649" s="16"/>
      <c r="BL649" s="16"/>
      <c r="BM649" s="16"/>
      <c r="BN649" s="16"/>
      <c r="BO649" s="16"/>
      <c r="BP649" s="16"/>
      <c r="BQ649" s="16"/>
      <c r="BR649" s="16"/>
      <c r="BS649" s="17">
        <f>BT648-BS648</f>
        <v>-275</v>
      </c>
      <c r="BT649" s="14"/>
      <c r="BU649" s="15"/>
      <c r="BV649" s="16"/>
      <c r="BW649" s="16"/>
      <c r="BX649" s="16"/>
      <c r="BY649" s="16"/>
      <c r="BZ649" s="16"/>
      <c r="CA649" s="16"/>
      <c r="CB649" s="16"/>
      <c r="CC649" s="16"/>
      <c r="CD649" s="16"/>
      <c r="CE649" s="16"/>
      <c r="CF649" s="16"/>
      <c r="CG649" s="16"/>
      <c r="CH649" s="16"/>
      <c r="CI649" s="16"/>
      <c r="CJ649" s="16"/>
      <c r="CK649" s="17">
        <f>CL648-CK648</f>
        <v>-178</v>
      </c>
    </row>
    <row r="650" spans="1:89" s="203" customFormat="1" ht="15.6" x14ac:dyDescent="0.3">
      <c r="A650" s="202" t="str">
        <f>+A623</f>
        <v>finca 1</v>
      </c>
      <c r="S650" s="202" t="str">
        <f>+S623</f>
        <v>finca 2</v>
      </c>
      <c r="AK650" s="204" t="str">
        <f>+AK623</f>
        <v>bestias</v>
      </c>
      <c r="AL650" s="26"/>
      <c r="AM650" s="26"/>
      <c r="AN650" s="26"/>
      <c r="AO650" s="26"/>
      <c r="AP650" s="26"/>
      <c r="AQ650" s="26"/>
      <c r="AR650" s="26"/>
      <c r="AS650" s="26"/>
      <c r="AT650" s="26"/>
      <c r="AU650" s="26"/>
      <c r="AV650" s="26"/>
      <c r="AW650" s="26"/>
      <c r="AX650" s="26"/>
      <c r="AY650" s="26"/>
      <c r="AZ650" s="26"/>
      <c r="BA650" s="26"/>
      <c r="BC650" s="204" t="str">
        <f>+BC623</f>
        <v>finca 3</v>
      </c>
      <c r="BD650" s="26"/>
      <c r="BE650" s="26"/>
      <c r="BF650" s="26"/>
      <c r="BG650" s="26"/>
      <c r="BH650" s="26"/>
      <c r="BI650" s="26"/>
      <c r="BJ650" s="26"/>
      <c r="BK650" s="26"/>
      <c r="BL650" s="26"/>
      <c r="BM650" s="26"/>
      <c r="BN650" s="26"/>
      <c r="BO650" s="26"/>
      <c r="BP650" s="26"/>
      <c r="BQ650" s="26"/>
      <c r="BR650" s="26"/>
      <c r="BS650" s="26"/>
      <c r="BU650" s="204" t="str">
        <f>+BU623</f>
        <v>finca 4</v>
      </c>
      <c r="BV650" s="26"/>
      <c r="BW650" s="26"/>
      <c r="BX650" s="26"/>
      <c r="BY650" s="26"/>
      <c r="BZ650" s="26"/>
      <c r="CA650" s="26"/>
      <c r="CB650" s="26"/>
      <c r="CC650" s="26"/>
      <c r="CD650" s="26"/>
      <c r="CE650" s="26"/>
      <c r="CF650" s="26"/>
      <c r="CG650" s="26"/>
      <c r="CH650" s="26"/>
      <c r="CI650" s="26"/>
      <c r="CJ650" s="26"/>
      <c r="CK650" s="26"/>
    </row>
    <row r="651" spans="1:89" s="206" customFormat="1" ht="18" thickBot="1" x14ac:dyDescent="0.35">
      <c r="A651" s="18">
        <f>+A624+1</f>
        <v>43490</v>
      </c>
      <c r="B651" s="205"/>
      <c r="C651" s="205"/>
      <c r="D651" s="205"/>
      <c r="S651" s="207">
        <f>+S625+1</f>
        <v>43490</v>
      </c>
      <c r="T651" s="205"/>
      <c r="U651" s="205"/>
      <c r="V651" s="205"/>
      <c r="AK651" s="208">
        <f>+AK625+1</f>
        <v>43490</v>
      </c>
      <c r="AL651" s="209"/>
      <c r="AM651" s="209"/>
      <c r="AN651" s="209"/>
      <c r="AO651" s="210"/>
      <c r="AP651" s="210"/>
      <c r="AQ651" s="210"/>
      <c r="AR651" s="210"/>
      <c r="AS651" s="210"/>
      <c r="AT651" s="210"/>
      <c r="AU651" s="210"/>
      <c r="AV651" s="210"/>
      <c r="AW651" s="210"/>
      <c r="AX651" s="210"/>
      <c r="AY651" s="210"/>
      <c r="AZ651" s="210"/>
      <c r="BA651" s="210"/>
      <c r="BC651" s="208">
        <f>+BC625+1</f>
        <v>43490</v>
      </c>
      <c r="BD651" s="209"/>
      <c r="BE651" s="209"/>
      <c r="BF651" s="209"/>
      <c r="BG651" s="210"/>
      <c r="BH651" s="210"/>
      <c r="BI651" s="210"/>
      <c r="BJ651" s="210"/>
      <c r="BK651" s="210"/>
      <c r="BL651" s="210"/>
      <c r="BM651" s="210"/>
      <c r="BN651" s="210"/>
      <c r="BO651" s="210"/>
      <c r="BP651" s="210"/>
      <c r="BQ651" s="210"/>
      <c r="BR651" s="210"/>
      <c r="BS651" s="210"/>
      <c r="BU651" s="208">
        <f>+BU625+1</f>
        <v>43490</v>
      </c>
      <c r="BV651" s="209"/>
      <c r="BW651" s="209"/>
      <c r="BX651" s="209"/>
      <c r="BY651" s="210"/>
      <c r="BZ651" s="210"/>
      <c r="CA651" s="210"/>
      <c r="CB651" s="210"/>
      <c r="CC651" s="210"/>
      <c r="CD651" s="210"/>
      <c r="CE651" s="210"/>
      <c r="CF651" s="210"/>
      <c r="CG651" s="210"/>
      <c r="CH651" s="210"/>
      <c r="CI651" s="210"/>
      <c r="CJ651" s="210"/>
      <c r="CK651" s="210"/>
    </row>
    <row r="652" spans="1:89" ht="18" thickBot="1" x14ac:dyDescent="0.35">
      <c r="A652" s="27">
        <f>+A651</f>
        <v>43490</v>
      </c>
      <c r="D652" s="28" t="s">
        <v>5</v>
      </c>
      <c r="E652" s="29"/>
      <c r="F652" s="29"/>
      <c r="G652" s="29"/>
      <c r="H652" s="30"/>
      <c r="I652" s="21"/>
      <c r="J652" s="31" t="s">
        <v>6</v>
      </c>
      <c r="K652" s="32"/>
      <c r="L652" s="32"/>
      <c r="M652" s="32"/>
      <c r="N652" s="32"/>
      <c r="O652" s="33"/>
      <c r="S652" s="27">
        <f>+S651</f>
        <v>43490</v>
      </c>
      <c r="V652" s="34" t="s">
        <v>5</v>
      </c>
      <c r="W652" s="35"/>
      <c r="X652" s="35"/>
      <c r="Y652" s="35"/>
      <c r="Z652" s="36"/>
      <c r="AA652" s="23"/>
      <c r="AB652" s="37" t="s">
        <v>6</v>
      </c>
      <c r="AC652" s="38"/>
      <c r="AD652" s="38"/>
      <c r="AE652" s="38"/>
      <c r="AF652" s="38"/>
      <c r="AG652" s="39"/>
      <c r="AK652" s="40">
        <f>+AK651</f>
        <v>43490</v>
      </c>
      <c r="AN652" s="41" t="s">
        <v>5</v>
      </c>
      <c r="AO652" s="42"/>
      <c r="AP652" s="42"/>
      <c r="AQ652" s="42"/>
      <c r="AR652" s="43"/>
      <c r="AT652" s="44" t="s">
        <v>6</v>
      </c>
      <c r="AU652" s="45"/>
      <c r="AV652" s="45"/>
      <c r="AW652" s="45"/>
      <c r="AX652" s="45"/>
      <c r="AY652" s="46"/>
      <c r="BC652" s="40">
        <f>+BC651</f>
        <v>43490</v>
      </c>
      <c r="BF652" s="41" t="s">
        <v>5</v>
      </c>
      <c r="BG652" s="42"/>
      <c r="BH652" s="42"/>
      <c r="BI652" s="42"/>
      <c r="BJ652" s="43"/>
      <c r="BL652" s="44" t="s">
        <v>6</v>
      </c>
      <c r="BM652" s="45"/>
      <c r="BN652" s="45"/>
      <c r="BO652" s="45"/>
      <c r="BP652" s="45"/>
      <c r="BQ652" s="46"/>
      <c r="BU652" s="40">
        <f>+BU651</f>
        <v>43490</v>
      </c>
      <c r="BX652" s="41" t="s">
        <v>5</v>
      </c>
      <c r="BY652" s="42"/>
      <c r="BZ652" s="42"/>
      <c r="CA652" s="42"/>
      <c r="CB652" s="43"/>
      <c r="CD652" s="44" t="s">
        <v>6</v>
      </c>
      <c r="CE652" s="45"/>
      <c r="CF652" s="45"/>
      <c r="CG652" s="45"/>
      <c r="CH652" s="45"/>
      <c r="CI652" s="46"/>
    </row>
    <row r="653" spans="1:89" ht="12.75" customHeight="1" x14ac:dyDescent="0.3">
      <c r="A653" s="47" t="s">
        <v>7</v>
      </c>
      <c r="B653" s="48" t="s">
        <v>8</v>
      </c>
      <c r="D653" s="49" t="s">
        <v>9</v>
      </c>
      <c r="E653" s="50" t="s">
        <v>10</v>
      </c>
      <c r="F653" s="50" t="s">
        <v>11</v>
      </c>
      <c r="G653" s="50" t="s">
        <v>12</v>
      </c>
      <c r="H653" s="51" t="s">
        <v>13</v>
      </c>
      <c r="I653" s="21"/>
      <c r="J653" s="52" t="s">
        <v>14</v>
      </c>
      <c r="K653" s="53" t="s">
        <v>15</v>
      </c>
      <c r="L653" s="53" t="s">
        <v>16</v>
      </c>
      <c r="M653" s="53" t="s">
        <v>10</v>
      </c>
      <c r="N653" s="53" t="s">
        <v>12</v>
      </c>
      <c r="O653" s="54" t="s">
        <v>13</v>
      </c>
      <c r="Q653" s="55" t="s">
        <v>17</v>
      </c>
      <c r="S653" s="47" t="s">
        <v>7</v>
      </c>
      <c r="T653" s="48" t="s">
        <v>8</v>
      </c>
      <c r="V653" s="56" t="s">
        <v>9</v>
      </c>
      <c r="W653" s="57" t="s">
        <v>10</v>
      </c>
      <c r="X653" s="57" t="s">
        <v>11</v>
      </c>
      <c r="Y653" s="57" t="s">
        <v>12</v>
      </c>
      <c r="Z653" s="58" t="s">
        <v>13</v>
      </c>
      <c r="AA653" s="23"/>
      <c r="AB653" s="59" t="s">
        <v>14</v>
      </c>
      <c r="AC653" s="60" t="s">
        <v>15</v>
      </c>
      <c r="AD653" s="60" t="s">
        <v>16</v>
      </c>
      <c r="AE653" s="60" t="s">
        <v>10</v>
      </c>
      <c r="AF653" s="60" t="s">
        <v>12</v>
      </c>
      <c r="AG653" s="61" t="s">
        <v>13</v>
      </c>
      <c r="AI653" s="55" t="s">
        <v>17</v>
      </c>
      <c r="AK653" s="62" t="s">
        <v>7</v>
      </c>
      <c r="AL653" s="63" t="s">
        <v>8</v>
      </c>
      <c r="AN653" s="64" t="s">
        <v>9</v>
      </c>
      <c r="AO653" s="65" t="s">
        <v>10</v>
      </c>
      <c r="AP653" s="65" t="s">
        <v>11</v>
      </c>
      <c r="AQ653" s="65" t="s">
        <v>12</v>
      </c>
      <c r="AR653" s="66" t="s">
        <v>13</v>
      </c>
      <c r="AT653" s="67" t="s">
        <v>14</v>
      </c>
      <c r="AU653" s="68" t="s">
        <v>15</v>
      </c>
      <c r="AV653" s="68" t="s">
        <v>16</v>
      </c>
      <c r="AW653" s="68" t="s">
        <v>10</v>
      </c>
      <c r="AX653" s="68" t="s">
        <v>12</v>
      </c>
      <c r="AY653" s="69" t="s">
        <v>13</v>
      </c>
      <c r="BA653" s="70" t="s">
        <v>17</v>
      </c>
      <c r="BB653" s="71"/>
      <c r="BC653" s="47" t="s">
        <v>7</v>
      </c>
      <c r="BD653" s="48" t="s">
        <v>8</v>
      </c>
      <c r="BF653" s="64" t="s">
        <v>9</v>
      </c>
      <c r="BG653" s="65" t="s">
        <v>10</v>
      </c>
      <c r="BH653" s="65" t="s">
        <v>11</v>
      </c>
      <c r="BI653" s="65" t="s">
        <v>12</v>
      </c>
      <c r="BJ653" s="66" t="s">
        <v>13</v>
      </c>
      <c r="BL653" s="67" t="s">
        <v>14</v>
      </c>
      <c r="BM653" s="68" t="s">
        <v>15</v>
      </c>
      <c r="BN653" s="68" t="s">
        <v>16</v>
      </c>
      <c r="BO653" s="68" t="s">
        <v>10</v>
      </c>
      <c r="BP653" s="68" t="s">
        <v>12</v>
      </c>
      <c r="BQ653" s="69" t="s">
        <v>13</v>
      </c>
      <c r="BS653" s="70" t="s">
        <v>17</v>
      </c>
      <c r="BT653" s="71"/>
      <c r="BU653" s="47" t="s">
        <v>7</v>
      </c>
      <c r="BV653" s="48" t="s">
        <v>8</v>
      </c>
      <c r="BX653" s="64" t="s">
        <v>9</v>
      </c>
      <c r="BY653" s="65" t="s">
        <v>10</v>
      </c>
      <c r="BZ653" s="65" t="s">
        <v>11</v>
      </c>
      <c r="CA653" s="65" t="s">
        <v>12</v>
      </c>
      <c r="CB653" s="66" t="s">
        <v>13</v>
      </c>
      <c r="CD653" s="67" t="s">
        <v>14</v>
      </c>
      <c r="CE653" s="68" t="s">
        <v>15</v>
      </c>
      <c r="CF653" s="68" t="s">
        <v>16</v>
      </c>
      <c r="CG653" s="68" t="s">
        <v>10</v>
      </c>
      <c r="CH653" s="68" t="s">
        <v>12</v>
      </c>
      <c r="CI653" s="69" t="s">
        <v>13</v>
      </c>
      <c r="CK653" s="70" t="s">
        <v>17</v>
      </c>
    </row>
    <row r="654" spans="1:89" x14ac:dyDescent="0.3">
      <c r="A654" s="72"/>
      <c r="B654" s="73"/>
      <c r="D654" s="74"/>
      <c r="E654" s="75"/>
      <c r="F654" s="75"/>
      <c r="G654" s="75"/>
      <c r="H654" s="76"/>
      <c r="I654" s="21"/>
      <c r="J654" s="77"/>
      <c r="K654" s="78"/>
      <c r="L654" s="78"/>
      <c r="M654" s="78"/>
      <c r="N654" s="78"/>
      <c r="O654" s="79"/>
      <c r="Q654" s="55"/>
      <c r="S654" s="72"/>
      <c r="T654" s="73"/>
      <c r="V654" s="80"/>
      <c r="W654" s="81"/>
      <c r="X654" s="81"/>
      <c r="Y654" s="81"/>
      <c r="Z654" s="82"/>
      <c r="AA654" s="23"/>
      <c r="AB654" s="83"/>
      <c r="AC654" s="84"/>
      <c r="AD654" s="84"/>
      <c r="AE654" s="84"/>
      <c r="AF654" s="84"/>
      <c r="AG654" s="85"/>
      <c r="AI654" s="55"/>
      <c r="AK654" s="86"/>
      <c r="AL654" s="87"/>
      <c r="AN654" s="88"/>
      <c r="AO654" s="89"/>
      <c r="AP654" s="89"/>
      <c r="AQ654" s="89"/>
      <c r="AR654" s="90"/>
      <c r="AT654" s="91"/>
      <c r="AU654" s="89"/>
      <c r="AV654" s="89"/>
      <c r="AW654" s="89"/>
      <c r="AX654" s="89"/>
      <c r="AY654" s="92"/>
      <c r="BA654" s="70"/>
      <c r="BB654" s="71"/>
      <c r="BC654" s="72"/>
      <c r="BD654" s="73"/>
      <c r="BF654" s="88"/>
      <c r="BG654" s="89"/>
      <c r="BH654" s="89"/>
      <c r="BI654" s="89"/>
      <c r="BJ654" s="90"/>
      <c r="BL654" s="91"/>
      <c r="BM654" s="89"/>
      <c r="BN654" s="89"/>
      <c r="BO654" s="89"/>
      <c r="BP654" s="89"/>
      <c r="BQ654" s="92"/>
      <c r="BS654" s="70"/>
      <c r="BT654" s="71"/>
      <c r="BU654" s="72"/>
      <c r="BV654" s="73"/>
      <c r="BX654" s="88"/>
      <c r="BY654" s="89"/>
      <c r="BZ654" s="89"/>
      <c r="CA654" s="89"/>
      <c r="CB654" s="90"/>
      <c r="CD654" s="91"/>
      <c r="CE654" s="89"/>
      <c r="CF654" s="89"/>
      <c r="CG654" s="89"/>
      <c r="CH654" s="89"/>
      <c r="CI654" s="92"/>
      <c r="CK654" s="70"/>
    </row>
    <row r="655" spans="1:89" s="125" customFormat="1" x14ac:dyDescent="0.3">
      <c r="A655" s="93" t="s">
        <v>19</v>
      </c>
      <c r="B655" s="94"/>
      <c r="C655"/>
      <c r="D655" s="95"/>
      <c r="E655" s="96"/>
      <c r="F655" s="96"/>
      <c r="G655" s="96"/>
      <c r="H655" s="97"/>
      <c r="I655"/>
      <c r="J655" s="98"/>
      <c r="K655" s="99"/>
      <c r="L655" s="99"/>
      <c r="M655" s="99"/>
      <c r="N655" s="99"/>
      <c r="O655" s="100"/>
      <c r="P655"/>
      <c r="Q655" s="101"/>
      <c r="R655"/>
      <c r="S655" s="93" t="s">
        <v>19</v>
      </c>
      <c r="T655" s="94"/>
      <c r="U655"/>
      <c r="V655" s="95"/>
      <c r="W655" s="96"/>
      <c r="X655" s="96"/>
      <c r="Y655" s="96"/>
      <c r="Z655" s="97"/>
      <c r="AA655"/>
      <c r="AB655" s="98"/>
      <c r="AC655" s="99"/>
      <c r="AD655" s="99"/>
      <c r="AE655" s="99"/>
      <c r="AF655" s="99"/>
      <c r="AG655" s="100"/>
      <c r="AH655"/>
      <c r="AI655" s="101"/>
      <c r="AJ655"/>
      <c r="AK655" s="102" t="s">
        <v>20</v>
      </c>
      <c r="AL655" s="103"/>
      <c r="AM655" s="26"/>
      <c r="AN655" s="104"/>
      <c r="AO655" s="105"/>
      <c r="AP655" s="105"/>
      <c r="AQ655" s="105"/>
      <c r="AR655" s="106"/>
      <c r="AS655" s="107"/>
      <c r="AT655" s="108"/>
      <c r="AU655" s="105"/>
      <c r="AV655" s="105"/>
      <c r="AW655" s="105"/>
      <c r="AX655" s="105"/>
      <c r="AY655" s="109"/>
      <c r="AZ655" s="26"/>
      <c r="BA655" s="110"/>
      <c r="BB655" s="111"/>
      <c r="BC655" s="93" t="str">
        <f t="shared" ref="BC655:BC674" si="778">BC628</f>
        <v>GAN.CRIANZA</v>
      </c>
      <c r="BD655" s="94"/>
      <c r="BE655" s="112"/>
      <c r="BF655" s="113"/>
      <c r="BG655" s="114"/>
      <c r="BH655" s="114"/>
      <c r="BI655" s="114"/>
      <c r="BJ655" s="115"/>
      <c r="BK655" s="112"/>
      <c r="BL655" s="116"/>
      <c r="BM655" s="114"/>
      <c r="BN655" s="114"/>
      <c r="BO655" s="114"/>
      <c r="BP655" s="114"/>
      <c r="BQ655" s="117"/>
      <c r="BR655" s="26"/>
      <c r="BS655" s="118"/>
      <c r="BT655" s="111"/>
      <c r="BU655" s="93" t="str">
        <f t="shared" ref="BU655:BU674" si="779">BU628</f>
        <v>GAN.CRIANZA</v>
      </c>
      <c r="BV655" s="94"/>
      <c r="BW655" s="112"/>
      <c r="BX655" s="119"/>
      <c r="BY655" s="120"/>
      <c r="BZ655" s="120"/>
      <c r="CA655" s="120"/>
      <c r="CB655" s="121"/>
      <c r="CC655" s="112"/>
      <c r="CD655" s="122"/>
      <c r="CE655" s="120"/>
      <c r="CF655" s="120"/>
      <c r="CG655" s="120"/>
      <c r="CH655" s="120"/>
      <c r="CI655" s="123"/>
      <c r="CJ655" s="26"/>
      <c r="CK655" s="124"/>
    </row>
    <row r="656" spans="1:89" x14ac:dyDescent="0.3">
      <c r="A656" s="126" t="str">
        <f t="shared" ref="A656:A661" si="780">+A629</f>
        <v xml:space="preserve">BECERRAS </v>
      </c>
      <c r="B656" s="127">
        <f t="shared" ref="B656:B661" si="781">+Q629</f>
        <v>0</v>
      </c>
      <c r="D656" s="128"/>
      <c r="E656" s="129"/>
      <c r="F656" s="129"/>
      <c r="G656" s="129"/>
      <c r="H656" s="130"/>
      <c r="I656" s="131"/>
      <c r="J656" s="132"/>
      <c r="K656" s="129"/>
      <c r="L656" s="129"/>
      <c r="M656" s="129"/>
      <c r="N656" s="129"/>
      <c r="O656" s="133"/>
      <c r="Q656" s="134">
        <f t="shared" ref="Q656:Q661" si="782">SUM(B656+D656+E656+F656+G656+H656-J656-K656-L656-M656-N656-O656)</f>
        <v>0</v>
      </c>
      <c r="S656" s="126" t="str">
        <f t="shared" ref="S656:S661" si="783">+S629</f>
        <v xml:space="preserve">BECERRAS </v>
      </c>
      <c r="T656" s="135">
        <f t="shared" ref="T656:T661" si="784">+AI629</f>
        <v>71</v>
      </c>
      <c r="V656" s="136"/>
      <c r="W656" s="137"/>
      <c r="X656" s="137"/>
      <c r="Y656" s="137"/>
      <c r="Z656" s="138"/>
      <c r="AB656" s="139"/>
      <c r="AC656" s="137"/>
      <c r="AD656" s="137"/>
      <c r="AE656" s="137"/>
      <c r="AF656" s="137"/>
      <c r="AG656" s="140"/>
      <c r="AI656" s="134">
        <f t="shared" ref="AI656:AI661" si="785">SUM(T656+V656+W656+X656+Y656+Z656-AB656-AC656-AD656-AE656-AF656-AG656)</f>
        <v>71</v>
      </c>
      <c r="AK656" s="141" t="str">
        <f t="shared" ref="AK656:AK661" si="786">AK629</f>
        <v>POTRO HEMBRA</v>
      </c>
      <c r="AL656" s="142">
        <f t="shared" ref="AL656:AL661" si="787">+BA629</f>
        <v>4</v>
      </c>
      <c r="AN656" s="143"/>
      <c r="AO656" s="144"/>
      <c r="AP656" s="144"/>
      <c r="AQ656" s="144"/>
      <c r="AR656" s="145"/>
      <c r="AS656" s="146"/>
      <c r="AT656" s="147"/>
      <c r="AU656" s="144"/>
      <c r="AV656" s="144"/>
      <c r="AW656" s="144"/>
      <c r="AX656" s="144"/>
      <c r="AY656" s="148"/>
      <c r="BA656" s="110">
        <f t="shared" ref="BA656:BA661" si="788">SUM(AL656+AN656+AO656+AP656+AQ656+AR656-AT656-AU656-AV656-AW656-AX656-AY656)</f>
        <v>4</v>
      </c>
      <c r="BB656" s="149"/>
      <c r="BC656" s="126" t="str">
        <f t="shared" si="778"/>
        <v xml:space="preserve">BECERRAS </v>
      </c>
      <c r="BD656" s="127">
        <f t="shared" ref="BD656:BD661" si="789">+BS629</f>
        <v>0</v>
      </c>
      <c r="BF656" s="150"/>
      <c r="BG656" s="151"/>
      <c r="BH656" s="151"/>
      <c r="BI656" s="151"/>
      <c r="BJ656" s="152"/>
      <c r="BL656" s="153"/>
      <c r="BM656" s="151"/>
      <c r="BN656" s="151"/>
      <c r="BO656" s="151"/>
      <c r="BP656" s="151"/>
      <c r="BQ656" s="154"/>
      <c r="BS656" s="110">
        <f t="shared" ref="BS656:BS661" si="790">SUM(BD656+BF656+BG656+BH656+BI656+BJ656-BL656-BM656-BN656-BO656-BP656-BQ656)</f>
        <v>0</v>
      </c>
      <c r="BT656" s="149"/>
      <c r="BU656" s="126" t="str">
        <f t="shared" si="779"/>
        <v xml:space="preserve">BECERRAS </v>
      </c>
      <c r="BV656" s="127">
        <f t="shared" ref="BV656:BV661" si="791">+CK629</f>
        <v>0</v>
      </c>
      <c r="BX656" s="155"/>
      <c r="BY656" s="156"/>
      <c r="BZ656" s="156"/>
      <c r="CA656" s="156"/>
      <c r="CB656" s="157"/>
      <c r="CD656" s="158"/>
      <c r="CE656" s="156"/>
      <c r="CF656" s="156"/>
      <c r="CG656" s="156"/>
      <c r="CH656" s="156"/>
      <c r="CI656" s="159"/>
      <c r="CK656" s="110">
        <f t="shared" ref="CK656:CK661" si="792">SUM(BV656+BX656+BY656+BZ656+CA656+CB656-CD656-CE656-CF656-CG656-CH656-CI656)</f>
        <v>0</v>
      </c>
    </row>
    <row r="657" spans="1:89" x14ac:dyDescent="0.3">
      <c r="A657" s="126" t="str">
        <f t="shared" si="780"/>
        <v>BECERROS</v>
      </c>
      <c r="B657" s="127">
        <f t="shared" si="781"/>
        <v>0</v>
      </c>
      <c r="D657" s="128"/>
      <c r="E657" s="129"/>
      <c r="F657" s="129"/>
      <c r="G657" s="129"/>
      <c r="H657" s="130"/>
      <c r="I657" s="131"/>
      <c r="J657" s="132"/>
      <c r="K657" s="129"/>
      <c r="L657" s="129"/>
      <c r="M657" s="129"/>
      <c r="N657" s="129"/>
      <c r="O657" s="133"/>
      <c r="Q657" s="134">
        <f t="shared" si="782"/>
        <v>0</v>
      </c>
      <c r="S657" s="126" t="str">
        <f t="shared" si="783"/>
        <v>BECERROS</v>
      </c>
      <c r="T657" s="135">
        <f t="shared" si="784"/>
        <v>69</v>
      </c>
      <c r="V657" s="136"/>
      <c r="W657" s="137"/>
      <c r="X657" s="137"/>
      <c r="Y657" s="137"/>
      <c r="Z657" s="138"/>
      <c r="AB657" s="139"/>
      <c r="AC657" s="137"/>
      <c r="AD657" s="137"/>
      <c r="AE657" s="137"/>
      <c r="AF657" s="137"/>
      <c r="AG657" s="140"/>
      <c r="AI657" s="134">
        <f t="shared" si="785"/>
        <v>69</v>
      </c>
      <c r="AK657" s="141" t="str">
        <f t="shared" si="786"/>
        <v>POTRO MACHO</v>
      </c>
      <c r="AL657" s="142">
        <f t="shared" si="787"/>
        <v>6</v>
      </c>
      <c r="AN657" s="143"/>
      <c r="AO657" s="144"/>
      <c r="AP657" s="144"/>
      <c r="AQ657" s="144"/>
      <c r="AR657" s="145"/>
      <c r="AS657" s="146"/>
      <c r="AT657" s="147"/>
      <c r="AU657" s="144"/>
      <c r="AV657" s="144"/>
      <c r="AW657" s="144"/>
      <c r="AX657" s="144"/>
      <c r="AY657" s="148"/>
      <c r="BA657" s="110">
        <f t="shared" si="788"/>
        <v>6</v>
      </c>
      <c r="BB657" s="149"/>
      <c r="BC657" s="126" t="str">
        <f t="shared" si="778"/>
        <v>BECERROS</v>
      </c>
      <c r="BD657" s="127">
        <f t="shared" si="789"/>
        <v>0</v>
      </c>
      <c r="BF657" s="150"/>
      <c r="BG657" s="151"/>
      <c r="BH657" s="151"/>
      <c r="BI657" s="151"/>
      <c r="BJ657" s="152"/>
      <c r="BL657" s="153"/>
      <c r="BM657" s="151"/>
      <c r="BN657" s="151"/>
      <c r="BO657" s="151"/>
      <c r="BP657" s="151"/>
      <c r="BQ657" s="154"/>
      <c r="BS657" s="110">
        <f t="shared" si="790"/>
        <v>0</v>
      </c>
      <c r="BT657" s="149"/>
      <c r="BU657" s="126" t="str">
        <f t="shared" si="779"/>
        <v>BECERROS</v>
      </c>
      <c r="BV657" s="127">
        <f t="shared" si="791"/>
        <v>0</v>
      </c>
      <c r="BX657" s="155"/>
      <c r="BY657" s="156"/>
      <c r="BZ657" s="156"/>
      <c r="CA657" s="156"/>
      <c r="CB657" s="157"/>
      <c r="CD657" s="158"/>
      <c r="CE657" s="156"/>
      <c r="CF657" s="156"/>
      <c r="CG657" s="156"/>
      <c r="CH657" s="156"/>
      <c r="CI657" s="159"/>
      <c r="CK657" s="110">
        <f t="shared" si="792"/>
        <v>0</v>
      </c>
    </row>
    <row r="658" spans="1:89" x14ac:dyDescent="0.3">
      <c r="A658" s="126" t="str">
        <f t="shared" si="780"/>
        <v>MAUTAS</v>
      </c>
      <c r="B658" s="127">
        <f t="shared" si="781"/>
        <v>54</v>
      </c>
      <c r="D658" s="95"/>
      <c r="E658" s="129"/>
      <c r="F658" s="129"/>
      <c r="G658" s="129"/>
      <c r="H658" s="130"/>
      <c r="I658" s="131"/>
      <c r="J658" s="132"/>
      <c r="K658" s="129"/>
      <c r="L658" s="129"/>
      <c r="M658" s="129"/>
      <c r="N658" s="129"/>
      <c r="O658" s="133"/>
      <c r="Q658" s="134">
        <f t="shared" si="782"/>
        <v>54</v>
      </c>
      <c r="S658" s="126" t="str">
        <f t="shared" si="783"/>
        <v>MAUTAS</v>
      </c>
      <c r="T658" s="135">
        <f t="shared" si="784"/>
        <v>0</v>
      </c>
      <c r="V658" s="95"/>
      <c r="W658" s="137"/>
      <c r="X658" s="137"/>
      <c r="Y658" s="137"/>
      <c r="Z658" s="138"/>
      <c r="AB658" s="139"/>
      <c r="AC658" s="137"/>
      <c r="AD658" s="137"/>
      <c r="AE658" s="137"/>
      <c r="AF658" s="137"/>
      <c r="AG658" s="140"/>
      <c r="AI658" s="134">
        <f t="shared" si="785"/>
        <v>0</v>
      </c>
      <c r="AK658" s="141" t="str">
        <f t="shared" si="786"/>
        <v>CABALLO</v>
      </c>
      <c r="AL658" s="142">
        <f t="shared" si="787"/>
        <v>8</v>
      </c>
      <c r="AN658" s="95"/>
      <c r="AO658" s="144"/>
      <c r="AP658" s="144"/>
      <c r="AQ658" s="144"/>
      <c r="AR658" s="145"/>
      <c r="AS658" s="146"/>
      <c r="AT658" s="147"/>
      <c r="AU658" s="144"/>
      <c r="AV658" s="144"/>
      <c r="AW658" s="144"/>
      <c r="AX658" s="144"/>
      <c r="AY658" s="148"/>
      <c r="BA658" s="110">
        <f t="shared" si="788"/>
        <v>8</v>
      </c>
      <c r="BB658" s="149"/>
      <c r="BC658" s="126" t="str">
        <f t="shared" si="778"/>
        <v>MAUTAS</v>
      </c>
      <c r="BD658" s="127">
        <f t="shared" si="789"/>
        <v>0</v>
      </c>
      <c r="BF658" s="113"/>
      <c r="BG658" s="151"/>
      <c r="BH658" s="151"/>
      <c r="BI658" s="151"/>
      <c r="BJ658" s="152"/>
      <c r="BL658" s="153"/>
      <c r="BM658" s="151"/>
      <c r="BN658" s="151"/>
      <c r="BO658" s="151"/>
      <c r="BP658" s="151"/>
      <c r="BQ658" s="154"/>
      <c r="BS658" s="110">
        <f t="shared" si="790"/>
        <v>0</v>
      </c>
      <c r="BT658" s="149"/>
      <c r="BU658" s="126" t="str">
        <f t="shared" si="779"/>
        <v>MAUTAS</v>
      </c>
      <c r="BV658" s="127">
        <f t="shared" si="791"/>
        <v>0</v>
      </c>
      <c r="BX658" s="119"/>
      <c r="BY658" s="156"/>
      <c r="BZ658" s="156"/>
      <c r="CA658" s="156"/>
      <c r="CB658" s="157"/>
      <c r="CD658" s="158"/>
      <c r="CE658" s="156"/>
      <c r="CF658" s="156"/>
      <c r="CG658" s="156"/>
      <c r="CH658" s="156"/>
      <c r="CI658" s="159"/>
      <c r="CK658" s="110">
        <f t="shared" si="792"/>
        <v>0</v>
      </c>
    </row>
    <row r="659" spans="1:89" x14ac:dyDescent="0.3">
      <c r="A659" s="126" t="str">
        <f t="shared" si="780"/>
        <v>MAUTES</v>
      </c>
      <c r="B659" s="127">
        <f t="shared" si="781"/>
        <v>458</v>
      </c>
      <c r="D659" s="95"/>
      <c r="E659" s="129"/>
      <c r="F659" s="129"/>
      <c r="G659" s="129"/>
      <c r="H659" s="130"/>
      <c r="I659" s="131"/>
      <c r="J659" s="132"/>
      <c r="K659" s="129"/>
      <c r="L659" s="129"/>
      <c r="M659" s="129"/>
      <c r="N659" s="129"/>
      <c r="O659" s="133"/>
      <c r="Q659" s="134">
        <f t="shared" si="782"/>
        <v>458</v>
      </c>
      <c r="S659" s="126" t="str">
        <f t="shared" si="783"/>
        <v>MAUTES</v>
      </c>
      <c r="T659" s="135">
        <f t="shared" si="784"/>
        <v>0</v>
      </c>
      <c r="V659" s="95"/>
      <c r="W659" s="137"/>
      <c r="X659" s="137"/>
      <c r="Y659" s="137"/>
      <c r="Z659" s="138"/>
      <c r="AB659" s="139"/>
      <c r="AC659" s="137"/>
      <c r="AD659" s="137"/>
      <c r="AE659" s="137"/>
      <c r="AF659" s="137"/>
      <c r="AG659" s="140"/>
      <c r="AI659" s="134">
        <f t="shared" si="785"/>
        <v>0</v>
      </c>
      <c r="AK659" s="141" t="str">
        <f t="shared" si="786"/>
        <v>YEGUA</v>
      </c>
      <c r="AL659" s="142">
        <f t="shared" si="787"/>
        <v>7</v>
      </c>
      <c r="AN659" s="95"/>
      <c r="AO659" s="144"/>
      <c r="AP659" s="144"/>
      <c r="AQ659" s="144"/>
      <c r="AR659" s="145"/>
      <c r="AS659" s="146"/>
      <c r="AT659" s="147"/>
      <c r="AU659" s="144"/>
      <c r="AV659" s="144"/>
      <c r="AW659" s="144"/>
      <c r="AX659" s="144"/>
      <c r="AY659" s="148"/>
      <c r="BA659" s="110">
        <f t="shared" si="788"/>
        <v>7</v>
      </c>
      <c r="BB659" s="149"/>
      <c r="BC659" s="126" t="str">
        <f t="shared" si="778"/>
        <v>MAUTES</v>
      </c>
      <c r="BD659" s="127">
        <f t="shared" si="789"/>
        <v>0</v>
      </c>
      <c r="BF659" s="113"/>
      <c r="BG659" s="151"/>
      <c r="BH659" s="151"/>
      <c r="BI659" s="151"/>
      <c r="BJ659" s="152"/>
      <c r="BL659" s="153"/>
      <c r="BM659" s="151"/>
      <c r="BN659" s="151"/>
      <c r="BO659" s="151"/>
      <c r="BP659" s="151"/>
      <c r="BQ659" s="154"/>
      <c r="BS659" s="110">
        <f t="shared" si="790"/>
        <v>0</v>
      </c>
      <c r="BT659" s="149"/>
      <c r="BU659" s="126" t="str">
        <f t="shared" si="779"/>
        <v>MAUTES</v>
      </c>
      <c r="BV659" s="127">
        <f t="shared" si="791"/>
        <v>0</v>
      </c>
      <c r="BX659" s="119"/>
      <c r="BY659" s="156"/>
      <c r="BZ659" s="156"/>
      <c r="CA659" s="156"/>
      <c r="CB659" s="157"/>
      <c r="CD659" s="158"/>
      <c r="CE659" s="156"/>
      <c r="CF659" s="156"/>
      <c r="CG659" s="156"/>
      <c r="CH659" s="156"/>
      <c r="CI659" s="159"/>
      <c r="CK659" s="110">
        <f t="shared" si="792"/>
        <v>0</v>
      </c>
    </row>
    <row r="660" spans="1:89" x14ac:dyDescent="0.3">
      <c r="A660" s="126">
        <f t="shared" si="780"/>
        <v>0</v>
      </c>
      <c r="B660" s="127">
        <f t="shared" si="781"/>
        <v>0</v>
      </c>
      <c r="D660" s="95"/>
      <c r="E660" s="129"/>
      <c r="F660" s="129"/>
      <c r="G660" s="129"/>
      <c r="H660" s="130"/>
      <c r="I660" s="131"/>
      <c r="J660" s="132"/>
      <c r="K660" s="129"/>
      <c r="L660" s="129"/>
      <c r="M660" s="129"/>
      <c r="N660" s="129"/>
      <c r="O660" s="133"/>
      <c r="Q660" s="134">
        <f t="shared" si="782"/>
        <v>0</v>
      </c>
      <c r="S660" s="126">
        <f t="shared" si="783"/>
        <v>0</v>
      </c>
      <c r="T660" s="135">
        <f t="shared" si="784"/>
        <v>0</v>
      </c>
      <c r="V660" s="95"/>
      <c r="W660" s="137"/>
      <c r="X660" s="137"/>
      <c r="Y660" s="137"/>
      <c r="Z660" s="138"/>
      <c r="AB660" s="139"/>
      <c r="AC660" s="137"/>
      <c r="AD660" s="137"/>
      <c r="AE660" s="137"/>
      <c r="AF660" s="137"/>
      <c r="AG660" s="140"/>
      <c r="AI660" s="134">
        <f t="shared" si="785"/>
        <v>0</v>
      </c>
      <c r="AK660" s="141">
        <f t="shared" si="786"/>
        <v>0</v>
      </c>
      <c r="AL660" s="142">
        <f t="shared" si="787"/>
        <v>0</v>
      </c>
      <c r="AN660" s="95"/>
      <c r="AO660" s="144"/>
      <c r="AP660" s="144"/>
      <c r="AQ660" s="144"/>
      <c r="AR660" s="145"/>
      <c r="AS660" s="146"/>
      <c r="AT660" s="147"/>
      <c r="AU660" s="144"/>
      <c r="AV660" s="144"/>
      <c r="AW660" s="144"/>
      <c r="AX660" s="144"/>
      <c r="AY660" s="148"/>
      <c r="BA660" s="110">
        <f t="shared" si="788"/>
        <v>0</v>
      </c>
      <c r="BB660" s="149"/>
      <c r="BC660" s="126">
        <f t="shared" si="778"/>
        <v>0</v>
      </c>
      <c r="BD660" s="127">
        <f t="shared" si="789"/>
        <v>0</v>
      </c>
      <c r="BF660" s="113"/>
      <c r="BG660" s="151"/>
      <c r="BH660" s="151"/>
      <c r="BI660" s="151"/>
      <c r="BJ660" s="152"/>
      <c r="BL660" s="153"/>
      <c r="BM660" s="151"/>
      <c r="BN660" s="151"/>
      <c r="BO660" s="151"/>
      <c r="BP660" s="151"/>
      <c r="BQ660" s="154"/>
      <c r="BS660" s="110">
        <f t="shared" si="790"/>
        <v>0</v>
      </c>
      <c r="BT660" s="149"/>
      <c r="BU660" s="126">
        <f t="shared" si="779"/>
        <v>0</v>
      </c>
      <c r="BV660" s="127">
        <f t="shared" si="791"/>
        <v>0</v>
      </c>
      <c r="BX660" s="119"/>
      <c r="BY660" s="156"/>
      <c r="BZ660" s="156"/>
      <c r="CA660" s="156"/>
      <c r="CB660" s="157"/>
      <c r="CD660" s="158"/>
      <c r="CE660" s="156"/>
      <c r="CF660" s="156"/>
      <c r="CG660" s="156"/>
      <c r="CH660" s="156"/>
      <c r="CI660" s="159"/>
      <c r="CK660" s="110">
        <f t="shared" si="792"/>
        <v>0</v>
      </c>
    </row>
    <row r="661" spans="1:89" x14ac:dyDescent="0.3">
      <c r="A661" s="126">
        <f t="shared" si="780"/>
        <v>0</v>
      </c>
      <c r="B661" s="127">
        <f t="shared" si="781"/>
        <v>0</v>
      </c>
      <c r="D661" s="95"/>
      <c r="E661" s="129"/>
      <c r="F661" s="129"/>
      <c r="G661" s="129"/>
      <c r="H661" s="130"/>
      <c r="I661" s="131"/>
      <c r="J661" s="132"/>
      <c r="K661" s="129"/>
      <c r="L661" s="129"/>
      <c r="M661" s="129"/>
      <c r="N661" s="129"/>
      <c r="O661" s="133"/>
      <c r="Q661" s="134">
        <f t="shared" si="782"/>
        <v>0</v>
      </c>
      <c r="S661" s="126">
        <f t="shared" si="783"/>
        <v>0</v>
      </c>
      <c r="T661" s="135">
        <f t="shared" si="784"/>
        <v>0</v>
      </c>
      <c r="V661" s="95"/>
      <c r="W661" s="137"/>
      <c r="X661" s="137"/>
      <c r="Y661" s="137"/>
      <c r="Z661" s="138"/>
      <c r="AB661" s="139"/>
      <c r="AC661" s="137"/>
      <c r="AD661" s="137"/>
      <c r="AE661" s="137"/>
      <c r="AF661" s="137"/>
      <c r="AG661" s="140"/>
      <c r="AI661" s="134">
        <f t="shared" si="785"/>
        <v>0</v>
      </c>
      <c r="AK661" s="141">
        <f t="shared" si="786"/>
        <v>0</v>
      </c>
      <c r="AL661" s="142">
        <f t="shared" si="787"/>
        <v>0</v>
      </c>
      <c r="AN661" s="95"/>
      <c r="AO661" s="144"/>
      <c r="AP661" s="144"/>
      <c r="AQ661" s="144"/>
      <c r="AR661" s="145"/>
      <c r="AS661" s="146"/>
      <c r="AT661" s="147"/>
      <c r="AU661" s="144"/>
      <c r="AV661" s="144"/>
      <c r="AW661" s="144"/>
      <c r="AX661" s="144"/>
      <c r="AY661" s="148"/>
      <c r="BA661" s="110">
        <f t="shared" si="788"/>
        <v>0</v>
      </c>
      <c r="BB661" s="149"/>
      <c r="BC661" s="126">
        <f t="shared" si="778"/>
        <v>0</v>
      </c>
      <c r="BD661" s="127">
        <f t="shared" si="789"/>
        <v>0</v>
      </c>
      <c r="BF661" s="113"/>
      <c r="BG661" s="151"/>
      <c r="BH661" s="151"/>
      <c r="BI661" s="151"/>
      <c r="BJ661" s="152"/>
      <c r="BL661" s="153"/>
      <c r="BM661" s="151"/>
      <c r="BN661" s="151"/>
      <c r="BO661" s="151"/>
      <c r="BP661" s="151"/>
      <c r="BQ661" s="154"/>
      <c r="BS661" s="110">
        <f t="shared" si="790"/>
        <v>0</v>
      </c>
      <c r="BT661" s="149"/>
      <c r="BU661" s="126">
        <f t="shared" si="779"/>
        <v>0</v>
      </c>
      <c r="BV661" s="127">
        <f t="shared" si="791"/>
        <v>0</v>
      </c>
      <c r="BX661" s="119"/>
      <c r="BY661" s="156"/>
      <c r="BZ661" s="156"/>
      <c r="CA661" s="156"/>
      <c r="CB661" s="157"/>
      <c r="CD661" s="158"/>
      <c r="CE661" s="156"/>
      <c r="CF661" s="156"/>
      <c r="CG661" s="156"/>
      <c r="CH661" s="156"/>
      <c r="CI661" s="159"/>
      <c r="CK661" s="110">
        <f t="shared" si="792"/>
        <v>0</v>
      </c>
    </row>
    <row r="662" spans="1:89" s="125" customFormat="1" x14ac:dyDescent="0.3">
      <c r="A662" s="93" t="s">
        <v>29</v>
      </c>
      <c r="B662" s="127"/>
      <c r="C662"/>
      <c r="D662" s="95"/>
      <c r="E662" s="160"/>
      <c r="F662" s="160"/>
      <c r="G662" s="160"/>
      <c r="H662" s="161"/>
      <c r="I662" s="131"/>
      <c r="J662" s="162"/>
      <c r="K662" s="163"/>
      <c r="L662" s="163"/>
      <c r="M662" s="163"/>
      <c r="N662" s="163"/>
      <c r="O662" s="164"/>
      <c r="P662"/>
      <c r="Q662" s="134"/>
      <c r="R662"/>
      <c r="S662" s="93" t="s">
        <v>29</v>
      </c>
      <c r="T662" s="135"/>
      <c r="U662"/>
      <c r="V662" s="95"/>
      <c r="W662" s="165"/>
      <c r="X662" s="165"/>
      <c r="Y662" s="165"/>
      <c r="Z662" s="166"/>
      <c r="AA662"/>
      <c r="AB662" s="167"/>
      <c r="AC662" s="168"/>
      <c r="AD662" s="168"/>
      <c r="AE662" s="168"/>
      <c r="AF662" s="168"/>
      <c r="AG662" s="169"/>
      <c r="AH662"/>
      <c r="AI662" s="101"/>
      <c r="AJ662"/>
      <c r="AK662" s="102" t="s">
        <v>30</v>
      </c>
      <c r="AL662" s="142"/>
      <c r="AM662" s="26"/>
      <c r="AN662" s="95"/>
      <c r="AO662" s="170"/>
      <c r="AP662" s="170"/>
      <c r="AQ662" s="170"/>
      <c r="AR662" s="171"/>
      <c r="AS662" s="107"/>
      <c r="AT662" s="172"/>
      <c r="AU662" s="170"/>
      <c r="AV662" s="170"/>
      <c r="AW662" s="170"/>
      <c r="AX662" s="170"/>
      <c r="AY662" s="173"/>
      <c r="AZ662" s="107"/>
      <c r="BA662" s="174"/>
      <c r="BB662" s="111"/>
      <c r="BC662" s="93" t="str">
        <f t="shared" si="778"/>
        <v>GAN. PRODUCCION</v>
      </c>
      <c r="BD662" s="127"/>
      <c r="BE662" s="26"/>
      <c r="BF662" s="113"/>
      <c r="BG662" s="114"/>
      <c r="BH662" s="114"/>
      <c r="BI662" s="114"/>
      <c r="BJ662" s="115"/>
      <c r="BK662" s="112"/>
      <c r="BL662" s="116"/>
      <c r="BM662" s="114"/>
      <c r="BN662" s="114"/>
      <c r="BO662" s="114"/>
      <c r="BP662" s="114"/>
      <c r="BQ662" s="117"/>
      <c r="BR662" s="26"/>
      <c r="BS662" s="118"/>
      <c r="BT662" s="111"/>
      <c r="BU662" s="93" t="str">
        <f t="shared" si="779"/>
        <v>GAN. PRODUCCION</v>
      </c>
      <c r="BV662" s="127"/>
      <c r="BW662" s="26"/>
      <c r="BX662" s="119"/>
      <c r="BY662" s="120"/>
      <c r="BZ662" s="120"/>
      <c r="CA662" s="120"/>
      <c r="CB662" s="121"/>
      <c r="CC662" s="112"/>
      <c r="CD662" s="122"/>
      <c r="CE662" s="120"/>
      <c r="CF662" s="120"/>
      <c r="CG662" s="120"/>
      <c r="CH662" s="120"/>
      <c r="CI662" s="123"/>
      <c r="CJ662" s="26"/>
      <c r="CK662" s="124"/>
    </row>
    <row r="663" spans="1:89" x14ac:dyDescent="0.3">
      <c r="A663" s="126" t="str">
        <f t="shared" ref="A663:A669" si="793">+A636</f>
        <v>VACAS EN PRODUCCION</v>
      </c>
      <c r="B663" s="127">
        <f t="shared" ref="B663:B669" si="794">+Q636</f>
        <v>0</v>
      </c>
      <c r="D663" s="95"/>
      <c r="E663" s="129"/>
      <c r="F663" s="129"/>
      <c r="G663" s="129"/>
      <c r="H663" s="130"/>
      <c r="I663" s="131"/>
      <c r="J663" s="132"/>
      <c r="K663" s="129"/>
      <c r="L663" s="129"/>
      <c r="M663" s="129"/>
      <c r="N663" s="129"/>
      <c r="O663" s="133"/>
      <c r="Q663" s="134">
        <f t="shared" ref="Q663:Q669" si="795">SUM(B663+D663+E663+F663+G663+H663-J663-K663-L663-M663-N663-O663)</f>
        <v>0</v>
      </c>
      <c r="S663" s="126" t="str">
        <f t="shared" ref="S663:S669" si="796">+S636</f>
        <v>VACAS EN PRODUCCION</v>
      </c>
      <c r="T663" s="135">
        <f t="shared" ref="T663:T669" si="797">+AI636</f>
        <v>167</v>
      </c>
      <c r="V663" s="95"/>
      <c r="W663" s="137"/>
      <c r="X663" s="137"/>
      <c r="Y663" s="137"/>
      <c r="Z663" s="138"/>
      <c r="AB663" s="139"/>
      <c r="AC663" s="137"/>
      <c r="AD663" s="137"/>
      <c r="AE663" s="137"/>
      <c r="AF663" s="137"/>
      <c r="AG663" s="140"/>
      <c r="AI663" s="134">
        <f t="shared" ref="AI663:AI669" si="798">SUM(T663+V663+W663+X663+Y663+Z663-AB663-AC663-AD663-AE663-AF663-AG663)</f>
        <v>167</v>
      </c>
      <c r="AK663" s="141" t="str">
        <f t="shared" ref="AK663:AK669" si="799">AK636</f>
        <v>POTRO HEMBRA</v>
      </c>
      <c r="AL663" s="142">
        <f t="shared" ref="AL663:AL669" si="800">+BA636</f>
        <v>1</v>
      </c>
      <c r="AN663" s="95"/>
      <c r="AO663" s="144"/>
      <c r="AP663" s="144"/>
      <c r="AQ663" s="144"/>
      <c r="AR663" s="145"/>
      <c r="AS663" s="146"/>
      <c r="AT663" s="147"/>
      <c r="AU663" s="144"/>
      <c r="AV663" s="144"/>
      <c r="AW663" s="144"/>
      <c r="AX663" s="144"/>
      <c r="AY663" s="148"/>
      <c r="BA663" s="110">
        <f t="shared" ref="BA663:BA669" si="801">SUM(AL663+AN663+AO663+AP663+AQ663+AR663-AT663-AU663-AV663-AW663-AX663-AY663)</f>
        <v>1</v>
      </c>
      <c r="BB663" s="149"/>
      <c r="BC663" s="126" t="str">
        <f t="shared" si="778"/>
        <v>VACAS EN PRODUCCION</v>
      </c>
      <c r="BD663" s="127">
        <f t="shared" ref="BD663:BD669" si="802">+BS636</f>
        <v>0</v>
      </c>
      <c r="BF663" s="113"/>
      <c r="BG663" s="151"/>
      <c r="BH663" s="151"/>
      <c r="BI663" s="151"/>
      <c r="BJ663" s="152"/>
      <c r="BL663" s="153"/>
      <c r="BM663" s="151"/>
      <c r="BN663" s="151"/>
      <c r="BO663" s="151"/>
      <c r="BP663" s="151"/>
      <c r="BQ663" s="154"/>
      <c r="BS663" s="110">
        <f t="shared" ref="BS663:BS669" si="803">SUM(BD663+BF663+BG663+BH663+BI663+BJ663-BL663-BM663-BN663-BO663-BP663-BQ663)</f>
        <v>0</v>
      </c>
      <c r="BT663" s="149"/>
      <c r="BU663" s="126" t="str">
        <f t="shared" si="779"/>
        <v>VACAS EN PRODUCCION</v>
      </c>
      <c r="BV663" s="127">
        <f>+CK636</f>
        <v>0</v>
      </c>
      <c r="BX663" s="119"/>
      <c r="BY663" s="156"/>
      <c r="BZ663" s="156"/>
      <c r="CA663" s="156"/>
      <c r="CB663" s="157"/>
      <c r="CD663" s="158"/>
      <c r="CE663" s="156"/>
      <c r="CF663" s="156"/>
      <c r="CG663" s="156"/>
      <c r="CH663" s="156"/>
      <c r="CI663" s="159"/>
      <c r="CK663" s="110">
        <f t="shared" ref="CK663:CK669" si="804">SUM(BV663+BX663+BY663+BZ663+CA663+CB663-CD663-CE663-CF663-CG663-CH663-CI663)</f>
        <v>0</v>
      </c>
    </row>
    <row r="664" spans="1:89" x14ac:dyDescent="0.3">
      <c r="A664" s="126" t="str">
        <f t="shared" si="793"/>
        <v>VACAS PREÑADAS</v>
      </c>
      <c r="B664" s="127">
        <f t="shared" si="794"/>
        <v>0</v>
      </c>
      <c r="D664" s="95"/>
      <c r="E664" s="129"/>
      <c r="F664" s="129"/>
      <c r="G664" s="129"/>
      <c r="H664" s="130"/>
      <c r="I664" s="131"/>
      <c r="J664" s="132"/>
      <c r="K664" s="129"/>
      <c r="L664" s="129"/>
      <c r="M664" s="129"/>
      <c r="N664" s="129"/>
      <c r="O664" s="133"/>
      <c r="Q664" s="134">
        <f t="shared" si="795"/>
        <v>0</v>
      </c>
      <c r="S664" s="126" t="str">
        <f t="shared" si="796"/>
        <v>VACAS PREÑADAS</v>
      </c>
      <c r="T664" s="135">
        <f t="shared" si="797"/>
        <v>4</v>
      </c>
      <c r="V664" s="95"/>
      <c r="W664" s="137"/>
      <c r="X664" s="137"/>
      <c r="Y664" s="137"/>
      <c r="Z664" s="138"/>
      <c r="AB664" s="139"/>
      <c r="AC664" s="137"/>
      <c r="AD664" s="137"/>
      <c r="AE664" s="137"/>
      <c r="AF664" s="137"/>
      <c r="AG664" s="140"/>
      <c r="AI664" s="134">
        <f t="shared" si="798"/>
        <v>4</v>
      </c>
      <c r="AK664" s="141" t="str">
        <f t="shared" si="799"/>
        <v>POTRO MACHO</v>
      </c>
      <c r="AL664" s="142">
        <f t="shared" si="800"/>
        <v>0</v>
      </c>
      <c r="AN664" s="95"/>
      <c r="AO664" s="144"/>
      <c r="AP664" s="144"/>
      <c r="AQ664" s="144"/>
      <c r="AR664" s="145"/>
      <c r="AS664" s="146"/>
      <c r="AT664" s="147"/>
      <c r="AU664" s="144"/>
      <c r="AV664" s="144"/>
      <c r="AW664" s="144"/>
      <c r="AX664" s="144"/>
      <c r="AY664" s="148"/>
      <c r="BA664" s="110">
        <f t="shared" si="801"/>
        <v>0</v>
      </c>
      <c r="BB664" s="149"/>
      <c r="BC664" s="126" t="str">
        <f t="shared" si="778"/>
        <v>VACAS PREÑADAS</v>
      </c>
      <c r="BD664" s="127">
        <f t="shared" si="802"/>
        <v>0</v>
      </c>
      <c r="BF664" s="113"/>
      <c r="BG664" s="151"/>
      <c r="BH664" s="151"/>
      <c r="BI664" s="151"/>
      <c r="BJ664" s="152"/>
      <c r="BL664" s="153"/>
      <c r="BM664" s="151"/>
      <c r="BN664" s="151"/>
      <c r="BO664" s="151"/>
      <c r="BP664" s="151"/>
      <c r="BQ664" s="154"/>
      <c r="BS664" s="110">
        <f t="shared" si="803"/>
        <v>0</v>
      </c>
      <c r="BT664" s="149"/>
      <c r="BU664" s="126" t="str">
        <f t="shared" si="779"/>
        <v>VACAS PREÑADAS</v>
      </c>
      <c r="BV664" s="127">
        <f t="shared" ref="BV664:BV669" si="805">+CK637</f>
        <v>0</v>
      </c>
      <c r="BX664" s="119"/>
      <c r="BY664" s="156"/>
      <c r="BZ664" s="156"/>
      <c r="CA664" s="156"/>
      <c r="CB664" s="157"/>
      <c r="CD664" s="158"/>
      <c r="CE664" s="156"/>
      <c r="CF664" s="156"/>
      <c r="CG664" s="156"/>
      <c r="CH664" s="156"/>
      <c r="CI664" s="159"/>
      <c r="CK664" s="110">
        <f t="shared" si="804"/>
        <v>0</v>
      </c>
    </row>
    <row r="665" spans="1:89" x14ac:dyDescent="0.3">
      <c r="A665" s="126" t="str">
        <f t="shared" si="793"/>
        <v>VACAS VACIAS</v>
      </c>
      <c r="B665" s="127">
        <f t="shared" si="794"/>
        <v>2</v>
      </c>
      <c r="D665" s="95"/>
      <c r="E665" s="129"/>
      <c r="F665" s="129"/>
      <c r="G665" s="129"/>
      <c r="H665" s="130"/>
      <c r="I665" s="131"/>
      <c r="J665" s="132"/>
      <c r="K665" s="129"/>
      <c r="L665" s="129"/>
      <c r="M665" s="129"/>
      <c r="N665" s="129"/>
      <c r="O665" s="133"/>
      <c r="Q665" s="134">
        <f t="shared" si="795"/>
        <v>2</v>
      </c>
      <c r="S665" s="126" t="str">
        <f t="shared" si="796"/>
        <v>VACAS VACIAS</v>
      </c>
      <c r="T665" s="135">
        <f t="shared" si="797"/>
        <v>0</v>
      </c>
      <c r="V665" s="95"/>
      <c r="W665" s="137"/>
      <c r="X665" s="137"/>
      <c r="Y665" s="137"/>
      <c r="Z665" s="138"/>
      <c r="AB665" s="139"/>
      <c r="AC665" s="137"/>
      <c r="AD665" s="137"/>
      <c r="AE665" s="137"/>
      <c r="AF665" s="137"/>
      <c r="AG665" s="140"/>
      <c r="AI665" s="134">
        <f t="shared" si="798"/>
        <v>0</v>
      </c>
      <c r="AK665" s="141" t="str">
        <f t="shared" si="799"/>
        <v>CABALLO</v>
      </c>
      <c r="AL665" s="142">
        <f t="shared" si="800"/>
        <v>1</v>
      </c>
      <c r="AN665" s="95"/>
      <c r="AO665" s="144"/>
      <c r="AP665" s="144"/>
      <c r="AQ665" s="144"/>
      <c r="AR665" s="145"/>
      <c r="AS665" s="146"/>
      <c r="AT665" s="147"/>
      <c r="AU665" s="144"/>
      <c r="AV665" s="144"/>
      <c r="AW665" s="144"/>
      <c r="AX665" s="144"/>
      <c r="AY665" s="148"/>
      <c r="BA665" s="110">
        <f t="shared" si="801"/>
        <v>1</v>
      </c>
      <c r="BB665" s="149"/>
      <c r="BC665" s="126" t="str">
        <f t="shared" si="778"/>
        <v>VACAS VACIAS</v>
      </c>
      <c r="BD665" s="127">
        <f t="shared" si="802"/>
        <v>0</v>
      </c>
      <c r="BF665" s="113"/>
      <c r="BG665" s="151"/>
      <c r="BH665" s="151"/>
      <c r="BI665" s="151"/>
      <c r="BJ665" s="152"/>
      <c r="BL665" s="153"/>
      <c r="BM665" s="151"/>
      <c r="BN665" s="151"/>
      <c r="BO665" s="151"/>
      <c r="BP665" s="151"/>
      <c r="BQ665" s="154"/>
      <c r="BS665" s="110">
        <f t="shared" si="803"/>
        <v>0</v>
      </c>
      <c r="BT665" s="149"/>
      <c r="BU665" s="126" t="str">
        <f t="shared" si="779"/>
        <v>VACAS VACIAS</v>
      </c>
      <c r="BV665" s="127">
        <f t="shared" si="805"/>
        <v>0</v>
      </c>
      <c r="BX665" s="119"/>
      <c r="BY665" s="156"/>
      <c r="BZ665" s="156"/>
      <c r="CA665" s="156"/>
      <c r="CB665" s="157"/>
      <c r="CD665" s="158"/>
      <c r="CE665" s="156"/>
      <c r="CF665" s="156"/>
      <c r="CG665" s="156"/>
      <c r="CH665" s="156"/>
      <c r="CI665" s="159"/>
      <c r="CK665" s="110">
        <f t="shared" si="804"/>
        <v>0</v>
      </c>
    </row>
    <row r="666" spans="1:89" x14ac:dyDescent="0.3">
      <c r="A666" s="126" t="str">
        <f t="shared" si="793"/>
        <v>NOVILLAS VACIAS</v>
      </c>
      <c r="B666" s="127">
        <f t="shared" si="794"/>
        <v>1</v>
      </c>
      <c r="D666" s="95"/>
      <c r="E666" s="129"/>
      <c r="F666" s="129"/>
      <c r="G666" s="129"/>
      <c r="H666" s="130"/>
      <c r="I666" s="131"/>
      <c r="J666" s="132"/>
      <c r="K666" s="129"/>
      <c r="L666" s="129"/>
      <c r="M666" s="129"/>
      <c r="N666" s="129"/>
      <c r="O666" s="133"/>
      <c r="Q666" s="134">
        <f t="shared" si="795"/>
        <v>1</v>
      </c>
      <c r="S666" s="126" t="str">
        <f t="shared" si="796"/>
        <v>NOVILLAS VACIAS</v>
      </c>
      <c r="T666" s="135">
        <f t="shared" si="797"/>
        <v>0</v>
      </c>
      <c r="V666" s="95"/>
      <c r="W666" s="137"/>
      <c r="X666" s="137"/>
      <c r="Y666" s="137"/>
      <c r="Z666" s="138"/>
      <c r="AB666" s="139"/>
      <c r="AC666" s="137"/>
      <c r="AD666" s="137"/>
      <c r="AE666" s="137"/>
      <c r="AF666" s="137"/>
      <c r="AG666" s="140"/>
      <c r="AI666" s="134">
        <f t="shared" si="798"/>
        <v>0</v>
      </c>
      <c r="AK666" s="141" t="str">
        <f t="shared" si="799"/>
        <v>YEGUA</v>
      </c>
      <c r="AL666" s="142">
        <f t="shared" si="800"/>
        <v>1</v>
      </c>
      <c r="AN666" s="95"/>
      <c r="AO666" s="144"/>
      <c r="AP666" s="144"/>
      <c r="AQ666" s="144"/>
      <c r="AR666" s="145"/>
      <c r="AS666" s="146"/>
      <c r="AT666" s="147"/>
      <c r="AU666" s="144"/>
      <c r="AV666" s="144"/>
      <c r="AW666" s="144"/>
      <c r="AX666" s="144"/>
      <c r="AY666" s="148"/>
      <c r="BA666" s="110">
        <f t="shared" si="801"/>
        <v>1</v>
      </c>
      <c r="BB666" s="149"/>
      <c r="BC666" s="126" t="str">
        <f t="shared" si="778"/>
        <v>NOVILLAS VACIAS</v>
      </c>
      <c r="BD666" s="127">
        <f t="shared" si="802"/>
        <v>0</v>
      </c>
      <c r="BF666" s="113"/>
      <c r="BG666" s="151"/>
      <c r="BH666" s="151"/>
      <c r="BI666" s="151"/>
      <c r="BJ666" s="152"/>
      <c r="BL666" s="153"/>
      <c r="BM666" s="151"/>
      <c r="BN666" s="151"/>
      <c r="BO666" s="151"/>
      <c r="BP666" s="151"/>
      <c r="BQ666" s="154"/>
      <c r="BS666" s="110">
        <f t="shared" si="803"/>
        <v>0</v>
      </c>
      <c r="BT666" s="149"/>
      <c r="BU666" s="126" t="str">
        <f t="shared" si="779"/>
        <v>NOVILLAS VACIAS</v>
      </c>
      <c r="BV666" s="127">
        <f t="shared" si="805"/>
        <v>0</v>
      </c>
      <c r="BX666" s="119"/>
      <c r="BY666" s="156"/>
      <c r="BZ666" s="156"/>
      <c r="CA666" s="156"/>
      <c r="CB666" s="157"/>
      <c r="CD666" s="158"/>
      <c r="CE666" s="156"/>
      <c r="CF666" s="156"/>
      <c r="CG666" s="156"/>
      <c r="CH666" s="156"/>
      <c r="CI666" s="159"/>
      <c r="CK666" s="110">
        <f t="shared" si="804"/>
        <v>0</v>
      </c>
    </row>
    <row r="667" spans="1:89" x14ac:dyDescent="0.3">
      <c r="A667" s="126" t="str">
        <f t="shared" si="793"/>
        <v xml:space="preserve">NOVILLAS PREÑADAS </v>
      </c>
      <c r="B667" s="127">
        <f t="shared" si="794"/>
        <v>0</v>
      </c>
      <c r="D667" s="95"/>
      <c r="E667" s="129"/>
      <c r="F667" s="129"/>
      <c r="G667" s="129"/>
      <c r="H667" s="130"/>
      <c r="I667" s="131"/>
      <c r="J667" s="132"/>
      <c r="K667" s="129"/>
      <c r="L667" s="129"/>
      <c r="M667" s="129"/>
      <c r="N667" s="129"/>
      <c r="O667" s="133"/>
      <c r="Q667" s="134">
        <f t="shared" si="795"/>
        <v>0</v>
      </c>
      <c r="S667" s="126" t="str">
        <f t="shared" si="796"/>
        <v xml:space="preserve">NOVILLAS PREÑADAS </v>
      </c>
      <c r="T667" s="135">
        <f t="shared" si="797"/>
        <v>3</v>
      </c>
      <c r="V667" s="95"/>
      <c r="W667" s="137"/>
      <c r="X667" s="137"/>
      <c r="Y667" s="137"/>
      <c r="Z667" s="138"/>
      <c r="AB667" s="139"/>
      <c r="AC667" s="137"/>
      <c r="AD667" s="137"/>
      <c r="AE667" s="137"/>
      <c r="AF667" s="137"/>
      <c r="AG667" s="140"/>
      <c r="AI667" s="134">
        <f t="shared" si="798"/>
        <v>3</v>
      </c>
      <c r="AK667" s="141">
        <f t="shared" si="799"/>
        <v>0</v>
      </c>
      <c r="AL667" s="142">
        <f t="shared" si="800"/>
        <v>0</v>
      </c>
      <c r="AN667" s="95"/>
      <c r="AO667" s="144"/>
      <c r="AP667" s="144"/>
      <c r="AQ667" s="144"/>
      <c r="AR667" s="145"/>
      <c r="AS667" s="146"/>
      <c r="AT667" s="147"/>
      <c r="AU667" s="144"/>
      <c r="AV667" s="144"/>
      <c r="AW667" s="144"/>
      <c r="AX667" s="144"/>
      <c r="AY667" s="148"/>
      <c r="BA667" s="110">
        <f t="shared" si="801"/>
        <v>0</v>
      </c>
      <c r="BB667" s="149"/>
      <c r="BC667" s="126" t="str">
        <f t="shared" si="778"/>
        <v xml:space="preserve">NOVILLAS PREÑADAS </v>
      </c>
      <c r="BD667" s="127">
        <f t="shared" si="802"/>
        <v>0</v>
      </c>
      <c r="BF667" s="113"/>
      <c r="BG667" s="151"/>
      <c r="BH667" s="151"/>
      <c r="BI667" s="151"/>
      <c r="BJ667" s="152"/>
      <c r="BL667" s="153"/>
      <c r="BM667" s="151"/>
      <c r="BN667" s="151"/>
      <c r="BO667" s="151"/>
      <c r="BP667" s="151"/>
      <c r="BQ667" s="154"/>
      <c r="BS667" s="110">
        <f t="shared" si="803"/>
        <v>0</v>
      </c>
      <c r="BT667" s="149"/>
      <c r="BU667" s="126" t="str">
        <f t="shared" si="779"/>
        <v xml:space="preserve">NOVILLAS PREÑADAS </v>
      </c>
      <c r="BV667" s="127">
        <f t="shared" si="805"/>
        <v>0</v>
      </c>
      <c r="BX667" s="119"/>
      <c r="BY667" s="156"/>
      <c r="BZ667" s="156"/>
      <c r="CA667" s="156"/>
      <c r="CB667" s="157"/>
      <c r="CD667" s="158"/>
      <c r="CE667" s="156"/>
      <c r="CF667" s="156"/>
      <c r="CG667" s="156"/>
      <c r="CH667" s="156"/>
      <c r="CI667" s="159"/>
      <c r="CK667" s="110">
        <f t="shared" si="804"/>
        <v>0</v>
      </c>
    </row>
    <row r="668" spans="1:89" x14ac:dyDescent="0.3">
      <c r="A668" s="126" t="str">
        <f t="shared" si="793"/>
        <v>TOROS</v>
      </c>
      <c r="B668" s="127">
        <f t="shared" si="794"/>
        <v>1</v>
      </c>
      <c r="D668" s="95"/>
      <c r="E668" s="129"/>
      <c r="F668" s="129"/>
      <c r="G668" s="129"/>
      <c r="H668" s="130"/>
      <c r="I668" s="131"/>
      <c r="J668" s="132"/>
      <c r="K668" s="129"/>
      <c r="L668" s="129"/>
      <c r="M668" s="129"/>
      <c r="N668" s="129"/>
      <c r="O668" s="133"/>
      <c r="Q668" s="134">
        <f t="shared" si="795"/>
        <v>1</v>
      </c>
      <c r="S668" s="126" t="str">
        <f t="shared" si="796"/>
        <v>TOROS</v>
      </c>
      <c r="T668" s="135">
        <f t="shared" si="797"/>
        <v>16</v>
      </c>
      <c r="V668" s="95"/>
      <c r="W668" s="137"/>
      <c r="X668" s="137"/>
      <c r="Y668" s="137"/>
      <c r="Z668" s="138"/>
      <c r="AB668" s="139"/>
      <c r="AC668" s="137"/>
      <c r="AD668" s="137"/>
      <c r="AE668" s="137"/>
      <c r="AF668" s="137"/>
      <c r="AG668" s="140"/>
      <c r="AI668" s="134">
        <f t="shared" si="798"/>
        <v>16</v>
      </c>
      <c r="AK668" s="141">
        <f t="shared" si="799"/>
        <v>0</v>
      </c>
      <c r="AL668" s="142">
        <f t="shared" si="800"/>
        <v>0</v>
      </c>
      <c r="AN668" s="95"/>
      <c r="AO668" s="144"/>
      <c r="AP668" s="144"/>
      <c r="AQ668" s="144"/>
      <c r="AR668" s="145"/>
      <c r="AS668" s="146"/>
      <c r="AT668" s="147"/>
      <c r="AU668" s="144"/>
      <c r="AV668" s="144"/>
      <c r="AW668" s="144"/>
      <c r="AX668" s="144"/>
      <c r="AY668" s="148"/>
      <c r="BA668" s="110">
        <f t="shared" si="801"/>
        <v>0</v>
      </c>
      <c r="BB668" s="149"/>
      <c r="BC668" s="126" t="str">
        <f t="shared" si="778"/>
        <v>TOROS</v>
      </c>
      <c r="BD668" s="127">
        <f t="shared" si="802"/>
        <v>0</v>
      </c>
      <c r="BF668" s="113"/>
      <c r="BG668" s="151"/>
      <c r="BH668" s="151"/>
      <c r="BI668" s="151"/>
      <c r="BJ668" s="152"/>
      <c r="BL668" s="153"/>
      <c r="BM668" s="151"/>
      <c r="BN668" s="151"/>
      <c r="BO668" s="151"/>
      <c r="BP668" s="151"/>
      <c r="BQ668" s="154"/>
      <c r="BS668" s="110">
        <f t="shared" si="803"/>
        <v>0</v>
      </c>
      <c r="BT668" s="149"/>
      <c r="BU668" s="126" t="str">
        <f t="shared" si="779"/>
        <v>TOROS</v>
      </c>
      <c r="BV668" s="127">
        <f t="shared" si="805"/>
        <v>2</v>
      </c>
      <c r="BX668" s="119"/>
      <c r="BY668" s="156"/>
      <c r="BZ668" s="156"/>
      <c r="CA668" s="156"/>
      <c r="CB668" s="157"/>
      <c r="CD668" s="158"/>
      <c r="CE668" s="156"/>
      <c r="CF668" s="156"/>
      <c r="CG668" s="156"/>
      <c r="CH668" s="156"/>
      <c r="CI668" s="159"/>
      <c r="CK668" s="110">
        <f t="shared" si="804"/>
        <v>2</v>
      </c>
    </row>
    <row r="669" spans="1:89" x14ac:dyDescent="0.3">
      <c r="A669" s="126">
        <f t="shared" si="793"/>
        <v>0</v>
      </c>
      <c r="B669" s="127">
        <f t="shared" si="794"/>
        <v>0</v>
      </c>
      <c r="D669" s="95"/>
      <c r="E669" s="129"/>
      <c r="F669" s="129"/>
      <c r="G669" s="129"/>
      <c r="H669" s="130"/>
      <c r="I669" s="131"/>
      <c r="J669" s="132"/>
      <c r="K669" s="129"/>
      <c r="L669" s="129"/>
      <c r="M669" s="129"/>
      <c r="N669" s="129"/>
      <c r="O669" s="133"/>
      <c r="Q669" s="134">
        <f t="shared" si="795"/>
        <v>0</v>
      </c>
      <c r="S669" s="126">
        <f t="shared" si="796"/>
        <v>0</v>
      </c>
      <c r="T669" s="135">
        <f t="shared" si="797"/>
        <v>0</v>
      </c>
      <c r="V669" s="95"/>
      <c r="W669" s="137"/>
      <c r="X669" s="137"/>
      <c r="Y669" s="137"/>
      <c r="Z669" s="138"/>
      <c r="AB669" s="139"/>
      <c r="AC669" s="137"/>
      <c r="AD669" s="137"/>
      <c r="AE669" s="137"/>
      <c r="AF669" s="137"/>
      <c r="AG669" s="140"/>
      <c r="AI669" s="134">
        <f t="shared" si="798"/>
        <v>0</v>
      </c>
      <c r="AK669" s="141">
        <f t="shared" si="799"/>
        <v>0</v>
      </c>
      <c r="AL669" s="142">
        <f t="shared" si="800"/>
        <v>0</v>
      </c>
      <c r="AN669" s="95"/>
      <c r="AO669" s="144"/>
      <c r="AP669" s="144"/>
      <c r="AQ669" s="144"/>
      <c r="AR669" s="145"/>
      <c r="AS669" s="146"/>
      <c r="AT669" s="147"/>
      <c r="AU669" s="144"/>
      <c r="AV669" s="144"/>
      <c r="AW669" s="144"/>
      <c r="AX669" s="144"/>
      <c r="AY669" s="148"/>
      <c r="BA669" s="110">
        <f t="shared" si="801"/>
        <v>0</v>
      </c>
      <c r="BB669" s="149"/>
      <c r="BC669" s="126">
        <f t="shared" si="778"/>
        <v>0</v>
      </c>
      <c r="BD669" s="127">
        <f t="shared" si="802"/>
        <v>0</v>
      </c>
      <c r="BF669" s="113"/>
      <c r="BG669" s="151"/>
      <c r="BH669" s="151"/>
      <c r="BI669" s="151"/>
      <c r="BJ669" s="152"/>
      <c r="BL669" s="153"/>
      <c r="BM669" s="151"/>
      <c r="BN669" s="151"/>
      <c r="BO669" s="151"/>
      <c r="BP669" s="151"/>
      <c r="BQ669" s="154"/>
      <c r="BS669" s="110">
        <f t="shared" si="803"/>
        <v>0</v>
      </c>
      <c r="BT669" s="149"/>
      <c r="BU669" s="126">
        <f t="shared" si="779"/>
        <v>0</v>
      </c>
      <c r="BV669" s="127">
        <f t="shared" si="805"/>
        <v>0</v>
      </c>
      <c r="BX669" s="119"/>
      <c r="BY669" s="156"/>
      <c r="BZ669" s="156"/>
      <c r="CA669" s="156"/>
      <c r="CB669" s="157"/>
      <c r="CD669" s="158"/>
      <c r="CE669" s="156"/>
      <c r="CF669" s="156"/>
      <c r="CG669" s="156"/>
      <c r="CH669" s="156"/>
      <c r="CI669" s="159"/>
      <c r="CK669" s="110">
        <f t="shared" si="804"/>
        <v>0</v>
      </c>
    </row>
    <row r="670" spans="1:89" s="125" customFormat="1" x14ac:dyDescent="0.3">
      <c r="A670" s="93" t="s">
        <v>37</v>
      </c>
      <c r="B670" s="127"/>
      <c r="C670"/>
      <c r="D670" s="95"/>
      <c r="E670" s="160"/>
      <c r="F670" s="160"/>
      <c r="G670" s="160"/>
      <c r="H670" s="161"/>
      <c r="I670" s="131"/>
      <c r="J670" s="175"/>
      <c r="K670" s="160"/>
      <c r="L670" s="160"/>
      <c r="M670" s="160"/>
      <c r="N670" s="160"/>
      <c r="O670" s="176"/>
      <c r="P670"/>
      <c r="Q670" s="134"/>
      <c r="R670"/>
      <c r="S670" s="93" t="s">
        <v>37</v>
      </c>
      <c r="T670" s="135"/>
      <c r="U670"/>
      <c r="V670" s="95"/>
      <c r="W670" s="165"/>
      <c r="X670" s="165"/>
      <c r="Y670" s="165"/>
      <c r="Z670" s="166"/>
      <c r="AA670"/>
      <c r="AB670" s="177"/>
      <c r="AC670" s="165"/>
      <c r="AD670" s="165"/>
      <c r="AE670" s="165"/>
      <c r="AF670" s="165"/>
      <c r="AG670" s="178"/>
      <c r="AH670"/>
      <c r="AI670" s="101"/>
      <c r="AJ670"/>
      <c r="AK670" s="102"/>
      <c r="AL670" s="142"/>
      <c r="AM670" s="26"/>
      <c r="AN670" s="95"/>
      <c r="AO670" s="170"/>
      <c r="AP670" s="170"/>
      <c r="AQ670" s="170"/>
      <c r="AR670" s="171"/>
      <c r="AS670" s="107"/>
      <c r="AT670" s="172"/>
      <c r="AU670" s="170"/>
      <c r="AV670" s="170"/>
      <c r="AW670" s="170"/>
      <c r="AX670" s="170"/>
      <c r="AY670" s="173"/>
      <c r="AZ670" s="107"/>
      <c r="BA670" s="174"/>
      <c r="BB670" s="111"/>
      <c r="BC670" s="93" t="str">
        <f>BC643</f>
        <v>GAN. CEBA</v>
      </c>
      <c r="BD670" s="127"/>
      <c r="BE670" s="26"/>
      <c r="BF670" s="113"/>
      <c r="BG670" s="114"/>
      <c r="BH670" s="114"/>
      <c r="BI670" s="114"/>
      <c r="BJ670" s="115"/>
      <c r="BK670" s="112"/>
      <c r="BL670" s="116"/>
      <c r="BM670" s="114"/>
      <c r="BN670" s="114"/>
      <c r="BO670" s="114"/>
      <c r="BP670" s="114"/>
      <c r="BQ670" s="117"/>
      <c r="BR670" s="26"/>
      <c r="BS670" s="118"/>
      <c r="BT670" s="111"/>
      <c r="BU670" s="93" t="str">
        <f>BU643</f>
        <v>GAN. CEBA</v>
      </c>
      <c r="BV670" s="127"/>
      <c r="BW670" s="26"/>
      <c r="BX670" s="119"/>
      <c r="BY670" s="120"/>
      <c r="BZ670" s="120"/>
      <c r="CA670" s="120"/>
      <c r="CB670" s="121"/>
      <c r="CC670" s="112"/>
      <c r="CD670" s="122"/>
      <c r="CE670" s="120"/>
      <c r="CF670" s="120"/>
      <c r="CG670" s="120"/>
      <c r="CH670" s="120"/>
      <c r="CI670" s="123"/>
      <c r="CJ670" s="26"/>
      <c r="CK670" s="124"/>
    </row>
    <row r="671" spans="1:89" x14ac:dyDescent="0.3">
      <c r="A671" s="126" t="str">
        <f>+A644</f>
        <v>NOVILLOS</v>
      </c>
      <c r="B671" s="127">
        <f>+Q644</f>
        <v>45</v>
      </c>
      <c r="D671" s="95"/>
      <c r="E671" s="129"/>
      <c r="F671" s="129"/>
      <c r="G671" s="129"/>
      <c r="H671" s="130"/>
      <c r="I671" s="131"/>
      <c r="J671" s="132"/>
      <c r="K671" s="129"/>
      <c r="L671" s="129"/>
      <c r="M671" s="129"/>
      <c r="N671" s="129"/>
      <c r="O671" s="133"/>
      <c r="Q671" s="134">
        <f>SUM(B671+D671+E671+F671+G671+H671-J671-K671-L671-M671-N671-O671)</f>
        <v>45</v>
      </c>
      <c r="S671" s="126" t="str">
        <f>+S644</f>
        <v>NOVILLOS</v>
      </c>
      <c r="T671" s="135">
        <f>+AI644</f>
        <v>0</v>
      </c>
      <c r="V671" s="95"/>
      <c r="W671" s="137"/>
      <c r="X671" s="137"/>
      <c r="Y671" s="137"/>
      <c r="Z671" s="138"/>
      <c r="AB671" s="139"/>
      <c r="AC671" s="137"/>
      <c r="AD671" s="137"/>
      <c r="AE671" s="137"/>
      <c r="AF671" s="137"/>
      <c r="AG671" s="140"/>
      <c r="AI671" s="134">
        <f>SUM(T671+V671+W671+X671+Y671+Z671-AB671-AC671-AD671-AE671-AF671-AG671)</f>
        <v>0</v>
      </c>
      <c r="AK671" s="179">
        <f>AK644</f>
        <v>0</v>
      </c>
      <c r="AL671" s="142">
        <f>+BA644</f>
        <v>0</v>
      </c>
      <c r="AN671" s="95"/>
      <c r="AO671" s="144"/>
      <c r="AP671" s="144"/>
      <c r="AQ671" s="144"/>
      <c r="AR671" s="145"/>
      <c r="AS671" s="146"/>
      <c r="AT671" s="147"/>
      <c r="AU671" s="144"/>
      <c r="AV671" s="144"/>
      <c r="AW671" s="144"/>
      <c r="AX671" s="144"/>
      <c r="AY671" s="148"/>
      <c r="BA671" s="110">
        <f>SUM(AL671+AN671+AO671+AP671+AQ671+AR671-AT671-AU671-AV671-AW671-AX671-AY671)</f>
        <v>0</v>
      </c>
      <c r="BB671" s="149"/>
      <c r="BC671" s="126" t="str">
        <f t="shared" si="778"/>
        <v>NOVILLOS</v>
      </c>
      <c r="BD671" s="127">
        <f>+BS644</f>
        <v>275</v>
      </c>
      <c r="BF671" s="113"/>
      <c r="BG671" s="151"/>
      <c r="BH671" s="151"/>
      <c r="BI671" s="151"/>
      <c r="BJ671" s="152"/>
      <c r="BL671" s="153"/>
      <c r="BM671" s="151"/>
      <c r="BN671" s="151"/>
      <c r="BO671" s="151"/>
      <c r="BP671" s="151"/>
      <c r="BQ671" s="154"/>
      <c r="BS671" s="110">
        <f>SUM(BD671+BF671+BG671+BH671+BI671+BJ671-BL671-BM671-BN671-BO671-BP671-BQ671)</f>
        <v>275</v>
      </c>
      <c r="BT671" s="149"/>
      <c r="BU671" s="126" t="str">
        <f t="shared" si="779"/>
        <v>NOVILLOS</v>
      </c>
      <c r="BV671" s="127">
        <f>+CK644</f>
        <v>176</v>
      </c>
      <c r="BX671" s="119"/>
      <c r="BY671" s="156"/>
      <c r="BZ671" s="156"/>
      <c r="CA671" s="156"/>
      <c r="CB671" s="157"/>
      <c r="CD671" s="158"/>
      <c r="CE671" s="156"/>
      <c r="CF671" s="156"/>
      <c r="CG671" s="156"/>
      <c r="CH671" s="156"/>
      <c r="CI671" s="159"/>
      <c r="CK671" s="110">
        <f>SUM(BV671+BX671+BY671+BZ671+CA671+CB671-CD671-CE671-CF671-CG671-CH671-CI671)</f>
        <v>176</v>
      </c>
    </row>
    <row r="672" spans="1:89" x14ac:dyDescent="0.3">
      <c r="A672" s="126" t="str">
        <f>+A645</f>
        <v>CALENTADORES</v>
      </c>
      <c r="B672" s="127">
        <f>+Q645</f>
        <v>0</v>
      </c>
      <c r="D672" s="95"/>
      <c r="E672" s="129"/>
      <c r="F672" s="129"/>
      <c r="G672" s="129"/>
      <c r="H672" s="130"/>
      <c r="I672" s="131"/>
      <c r="J672" s="132"/>
      <c r="K672" s="129"/>
      <c r="L672" s="129"/>
      <c r="M672" s="129"/>
      <c r="N672" s="129"/>
      <c r="O672" s="133"/>
      <c r="Q672" s="134">
        <f>SUM(B672+D672+E672+F672+G672+H672-J672-K672-L672-M672-N672-O672)</f>
        <v>0</v>
      </c>
      <c r="S672" s="126" t="str">
        <f>+S645</f>
        <v>CALENTADORES</v>
      </c>
      <c r="T672" s="135">
        <f>+AI645</f>
        <v>0</v>
      </c>
      <c r="V672" s="95"/>
      <c r="W672" s="137"/>
      <c r="X672" s="137"/>
      <c r="Y672" s="137"/>
      <c r="Z672" s="138"/>
      <c r="AB672" s="139"/>
      <c r="AC672" s="137"/>
      <c r="AD672" s="137"/>
      <c r="AE672" s="137"/>
      <c r="AF672" s="137"/>
      <c r="AG672" s="140"/>
      <c r="AI672" s="134">
        <f>SUM(T672+V672+W672+X672+Y672+Z672-AB672-AC672-AD672-AE672-AF672-AG672)</f>
        <v>0</v>
      </c>
      <c r="AK672" s="179">
        <f>AK645</f>
        <v>0</v>
      </c>
      <c r="AL672" s="142">
        <f>+BA645</f>
        <v>0</v>
      </c>
      <c r="AN672" s="95"/>
      <c r="AO672" s="144"/>
      <c r="AP672" s="144"/>
      <c r="AQ672" s="144"/>
      <c r="AR672" s="145"/>
      <c r="AS672" s="146"/>
      <c r="AT672" s="147"/>
      <c r="AU672" s="144"/>
      <c r="AV672" s="144"/>
      <c r="AW672" s="144"/>
      <c r="AX672" s="144"/>
      <c r="AY672" s="148"/>
      <c r="BA672" s="110">
        <f>SUM(AL672+AN672+AO672+AP672+AQ672+AR672-AT672-AU672-AV672-AW672-AX672-AY672)</f>
        <v>0</v>
      </c>
      <c r="BB672" s="149"/>
      <c r="BC672" s="126" t="str">
        <f t="shared" si="778"/>
        <v>CALENTADORES</v>
      </c>
      <c r="BD672" s="127">
        <f>+BS645</f>
        <v>0</v>
      </c>
      <c r="BF672" s="113"/>
      <c r="BG672" s="151"/>
      <c r="BH672" s="151"/>
      <c r="BI672" s="151"/>
      <c r="BJ672" s="152"/>
      <c r="BL672" s="153"/>
      <c r="BM672" s="151"/>
      <c r="BN672" s="151"/>
      <c r="BO672" s="151"/>
      <c r="BP672" s="151"/>
      <c r="BQ672" s="154"/>
      <c r="BS672" s="110">
        <f>SUM(BD672+BF672+BG672+BH672+BI672+BJ672-BL672-BM672-BN672-BO672-BP672-BQ672)</f>
        <v>0</v>
      </c>
      <c r="BT672" s="149"/>
      <c r="BU672" s="126" t="str">
        <f t="shared" si="779"/>
        <v>CALENTADORES</v>
      </c>
      <c r="BV672" s="127">
        <f>+CK645</f>
        <v>0</v>
      </c>
      <c r="BX672" s="119"/>
      <c r="BY672" s="156"/>
      <c r="BZ672" s="156"/>
      <c r="CA672" s="156"/>
      <c r="CB672" s="157"/>
      <c r="CD672" s="158"/>
      <c r="CE672" s="156"/>
      <c r="CF672" s="156"/>
      <c r="CG672" s="156"/>
      <c r="CH672" s="156"/>
      <c r="CI672" s="159"/>
      <c r="CK672" s="110">
        <f>SUM(BV672+BX672+BY672+BZ672+CA672+CB672-CD672-CE672-CF672-CG672-CH672-CI672)</f>
        <v>0</v>
      </c>
    </row>
    <row r="673" spans="1:89" x14ac:dyDescent="0.3">
      <c r="A673" s="126" t="str">
        <f>+A646</f>
        <v>VACAS CUCHILLO</v>
      </c>
      <c r="B673" s="127">
        <f>+Q646</f>
        <v>0</v>
      </c>
      <c r="D673" s="95"/>
      <c r="E673" s="129"/>
      <c r="F673" s="129"/>
      <c r="G673" s="129"/>
      <c r="H673" s="130"/>
      <c r="I673" s="131"/>
      <c r="J673" s="132"/>
      <c r="K673" s="129"/>
      <c r="L673" s="129"/>
      <c r="M673" s="129"/>
      <c r="N673" s="129"/>
      <c r="O673" s="133"/>
      <c r="Q673" s="134">
        <f>SUM(B673+D673+E673+F673+G673+H673-J673-K673-L673-M673-N673-O673)</f>
        <v>0</v>
      </c>
      <c r="S673" s="126" t="str">
        <f>+S646</f>
        <v>VACAS CUCHILLO</v>
      </c>
      <c r="T673" s="135">
        <f>+AI646</f>
        <v>0</v>
      </c>
      <c r="V673" s="95"/>
      <c r="W673" s="137"/>
      <c r="X673" s="137"/>
      <c r="Y673" s="137"/>
      <c r="Z673" s="138"/>
      <c r="AB673" s="139"/>
      <c r="AC673" s="137"/>
      <c r="AD673" s="137"/>
      <c r="AE673" s="137"/>
      <c r="AF673" s="137"/>
      <c r="AG673" s="140"/>
      <c r="AI673" s="134">
        <f>SUM(T673+V673+W673+X673+Y673+Z673-AB673-AC673-AD673-AE673-AF673-AG673)</f>
        <v>0</v>
      </c>
      <c r="AK673" s="179">
        <f>AK646</f>
        <v>0</v>
      </c>
      <c r="AL673" s="142">
        <f>+BA646</f>
        <v>0</v>
      </c>
      <c r="AN673" s="95"/>
      <c r="AO673" s="144"/>
      <c r="AP673" s="144"/>
      <c r="AQ673" s="144"/>
      <c r="AR673" s="145"/>
      <c r="AS673" s="146"/>
      <c r="AT673" s="147"/>
      <c r="AU673" s="144"/>
      <c r="AV673" s="144"/>
      <c r="AW673" s="144"/>
      <c r="AX673" s="144"/>
      <c r="AY673" s="148"/>
      <c r="BA673" s="110">
        <f>SUM(AL673+AN673+AO673+AP673+AQ673+AR673-AT673-AU673-AV673-AW673-AX673-AY673)</f>
        <v>0</v>
      </c>
      <c r="BB673" s="149"/>
      <c r="BC673" s="126" t="str">
        <f t="shared" si="778"/>
        <v>VACAS CUCHILLO</v>
      </c>
      <c r="BD673" s="127">
        <f>+BS646</f>
        <v>0</v>
      </c>
      <c r="BF673" s="113"/>
      <c r="BG673" s="151"/>
      <c r="BH673" s="151"/>
      <c r="BI673" s="151"/>
      <c r="BJ673" s="152"/>
      <c r="BL673" s="153"/>
      <c r="BM673" s="151"/>
      <c r="BN673" s="151"/>
      <c r="BO673" s="151"/>
      <c r="BP673" s="151"/>
      <c r="BQ673" s="154"/>
      <c r="BS673" s="110">
        <f>SUM(BD673+BF673+BG673+BH673+BI673+BJ673-BL673-BM673-BN673-BO673-BP673-BQ673)</f>
        <v>0</v>
      </c>
      <c r="BT673" s="149"/>
      <c r="BU673" s="126" t="str">
        <f t="shared" si="779"/>
        <v>VACAS CUCHILLO</v>
      </c>
      <c r="BV673" s="127">
        <f>+CK646</f>
        <v>0</v>
      </c>
      <c r="BX673" s="119"/>
      <c r="BY673" s="156"/>
      <c r="BZ673" s="156"/>
      <c r="CA673" s="156"/>
      <c r="CB673" s="157"/>
      <c r="CD673" s="158"/>
      <c r="CE673" s="156"/>
      <c r="CF673" s="156"/>
      <c r="CG673" s="156"/>
      <c r="CH673" s="156"/>
      <c r="CI673" s="159"/>
      <c r="CK673" s="110">
        <f>SUM(BV673+BX673+BY673+BZ673+CA673+CB673-CD673-CE673-CF673-CG673-CH673-CI673)</f>
        <v>0</v>
      </c>
    </row>
    <row r="674" spans="1:89" ht="15" thickBot="1" x14ac:dyDescent="0.35">
      <c r="A674" s="126" t="str">
        <f>+A647</f>
        <v>NOVILLAS CUCHILLOS</v>
      </c>
      <c r="B674" s="127">
        <f>+Q647</f>
        <v>0</v>
      </c>
      <c r="D674" s="95"/>
      <c r="E674" s="180"/>
      <c r="F674" s="180"/>
      <c r="G674" s="180"/>
      <c r="H674" s="181"/>
      <c r="I674" s="131"/>
      <c r="J674" s="182"/>
      <c r="K674" s="183"/>
      <c r="L674" s="183"/>
      <c r="M674" s="183"/>
      <c r="N674" s="183"/>
      <c r="O674" s="184"/>
      <c r="Q674" s="134">
        <f>SUM(B674+D674+E674+F674+G674+H674-J674-K674-L674-M674-N674-O674)</f>
        <v>0</v>
      </c>
      <c r="S674" s="126" t="str">
        <f>+S647</f>
        <v>NOVILLAS CUCHILLOS</v>
      </c>
      <c r="T674" s="135">
        <f>+AI647</f>
        <v>0</v>
      </c>
      <c r="V674" s="95"/>
      <c r="W674" s="185"/>
      <c r="X674" s="185"/>
      <c r="Y674" s="185"/>
      <c r="Z674" s="186"/>
      <c r="AB674" s="187"/>
      <c r="AC674" s="188"/>
      <c r="AD674" s="188"/>
      <c r="AE674" s="188"/>
      <c r="AF674" s="188"/>
      <c r="AG674" s="189"/>
      <c r="AI674" s="134">
        <f>SUM(T674+V674+W674+X674+Y674+Z674-AB674-AC674-AD674-AE674-AF674-AG674)</f>
        <v>0</v>
      </c>
      <c r="AK674" s="179">
        <f>AK647</f>
        <v>0</v>
      </c>
      <c r="AL674" s="142">
        <f>+BA647</f>
        <v>0</v>
      </c>
      <c r="AN674" s="95"/>
      <c r="AO674" s="190"/>
      <c r="AP674" s="190"/>
      <c r="AQ674" s="190"/>
      <c r="AR674" s="191"/>
      <c r="AS674" s="146"/>
      <c r="AT674" s="192"/>
      <c r="AU674" s="193"/>
      <c r="AV674" s="193"/>
      <c r="AW674" s="193"/>
      <c r="AX674" s="193"/>
      <c r="AY674" s="194"/>
      <c r="BA674" s="110">
        <f>SUM(AL674+AN674+AO674+AP674+AQ674+AR674-AT674-AU674-AV674-AW674-AX674-AY674)</f>
        <v>0</v>
      </c>
      <c r="BB674" s="149"/>
      <c r="BC674" s="126" t="str">
        <f t="shared" si="778"/>
        <v>NOVILLAS CUCHILLOS</v>
      </c>
      <c r="BD674" s="127">
        <f>+BS647</f>
        <v>0</v>
      </c>
      <c r="BF674" s="113"/>
      <c r="BG674" s="151"/>
      <c r="BH674" s="151"/>
      <c r="BI674" s="151"/>
      <c r="BJ674" s="152"/>
      <c r="BL674" s="153"/>
      <c r="BM674" s="151"/>
      <c r="BN674" s="151"/>
      <c r="BO674" s="151"/>
      <c r="BP674" s="151"/>
      <c r="BQ674" s="154"/>
      <c r="BS674" s="110">
        <f>SUM(BD674+BF674+BG674+BH674+BI674+BJ674-BL674-BM674-BN674-BO674-BP674-BQ674)</f>
        <v>0</v>
      </c>
      <c r="BT674" s="149"/>
      <c r="BU674" s="126" t="str">
        <f t="shared" si="779"/>
        <v>NOVILLAS CUCHILLOS</v>
      </c>
      <c r="BV674" s="127">
        <f>+CK647</f>
        <v>0</v>
      </c>
      <c r="BX674" s="119"/>
      <c r="BY674" s="156"/>
      <c r="BZ674" s="156"/>
      <c r="CA674" s="156"/>
      <c r="CB674" s="157"/>
      <c r="CD674" s="158"/>
      <c r="CE674" s="156"/>
      <c r="CF674" s="156"/>
      <c r="CG674" s="156"/>
      <c r="CH674" s="156"/>
      <c r="CI674" s="159"/>
      <c r="CK674" s="110">
        <f>SUM(BV674+BX674+BY674+BZ674+CA674+CB674-CD674-CE674-CF674-CG674-CH674-CI674)</f>
        <v>0</v>
      </c>
    </row>
    <row r="675" spans="1:89" ht="13.5" customHeight="1" x14ac:dyDescent="0.3">
      <c r="A675" s="195" t="s">
        <v>42</v>
      </c>
      <c r="B675" s="196">
        <f>SUM(B656:B674)</f>
        <v>561</v>
      </c>
      <c r="D675" s="197">
        <f>+D656+D657+D658+D659+D660+D661+D663+D664+D665+D666+D667+D668+D669+D671+D672+D673+D674</f>
        <v>0</v>
      </c>
      <c r="E675" s="197">
        <f>+E656+E657+E658+E659+E660+E661+E663+E664+E665+E666+E667+E668+E669+E671+E672+E673+E674</f>
        <v>0</v>
      </c>
      <c r="F675" s="197">
        <f>+F656+F657+F658+F659+F660+F661+F663+F664+F665+F666+F667+F668+F669+F671+F672+F673+F674</f>
        <v>0</v>
      </c>
      <c r="G675" s="197">
        <f>+G656+G657+G658+G659+G660+G661+G663+G664+G665+G666+G667+G668+G669+G671+G672+G673+G674</f>
        <v>0</v>
      </c>
      <c r="H675" s="197">
        <f>+H656+H657+H658+H659+H660+H661+H663+H664+H665+H666+H667+H668+H669+H671+H672+H673+H674</f>
        <v>0</v>
      </c>
      <c r="J675" s="198">
        <f t="shared" ref="J675:O675" si="806">+J656+J657+J658+J659+J660+J661+J663+J664+J665+J666+J667+J668+J669+J671+J672+J673+J674</f>
        <v>0</v>
      </c>
      <c r="K675" s="198">
        <f t="shared" si="806"/>
        <v>0</v>
      </c>
      <c r="L675" s="198">
        <f t="shared" si="806"/>
        <v>0</v>
      </c>
      <c r="M675" s="198">
        <f t="shared" si="806"/>
        <v>0</v>
      </c>
      <c r="N675" s="198">
        <f t="shared" si="806"/>
        <v>0</v>
      </c>
      <c r="O675" s="198">
        <f t="shared" si="806"/>
        <v>0</v>
      </c>
      <c r="Q675" s="134">
        <f>+SUM(B675:H675)-SUM(J675:O675)</f>
        <v>561</v>
      </c>
      <c r="S675" s="195" t="s">
        <v>42</v>
      </c>
      <c r="T675" s="196">
        <f>SUM(T656:T674)</f>
        <v>330</v>
      </c>
      <c r="V675" s="199">
        <f>+V656+V657+V658+V659+V660+V661+V663+V664+V665+V666+V667+V668+V669+V671+V672+V673+V674</f>
        <v>0</v>
      </c>
      <c r="W675" s="199">
        <f>+W656+W657+W658+W659+W660+W661+W663+W664+W665+W666+W667+W668+W669+W671+W672+W673+W674</f>
        <v>0</v>
      </c>
      <c r="X675" s="199">
        <f>+X656+X657+X658+X659+X660+X661+X663+X664+X665+X666+X667+X668+X669+X671+X672+X673+X674</f>
        <v>0</v>
      </c>
      <c r="Y675" s="199">
        <f>+Y656+Y657+Y658+Y659+Y660+Y661+Y663+Y664+Y665+Y666+Y667+Y668+Y669+Y671+Y672+Y673+Y674</f>
        <v>0</v>
      </c>
      <c r="Z675" s="199">
        <f>+Z656+Z657+Z658+Z659+Z660+Z661+Z663+Z664+Z665+Z666+Z667+Z668+Z669+Z671+Z672+Z673+Z674</f>
        <v>0</v>
      </c>
      <c r="AB675" s="200">
        <f t="shared" ref="AB675:AG675" si="807">+AB656+AB657+AB658+AB659+AB660+AB661+AB663+AB664+AB665+AB666+AB667+AB668+AB669+AB671+AB672+AB673+AB674</f>
        <v>0</v>
      </c>
      <c r="AC675" s="200">
        <f t="shared" si="807"/>
        <v>0</v>
      </c>
      <c r="AD675" s="200">
        <f t="shared" si="807"/>
        <v>0</v>
      </c>
      <c r="AE675" s="200">
        <f t="shared" si="807"/>
        <v>0</v>
      </c>
      <c r="AF675" s="200">
        <f t="shared" si="807"/>
        <v>0</v>
      </c>
      <c r="AG675" s="200">
        <f t="shared" si="807"/>
        <v>0</v>
      </c>
      <c r="AI675" s="134">
        <f>+SUM(T675:Z675)-SUM(AB675:AG675)</f>
        <v>330</v>
      </c>
      <c r="AK675" s="62" t="s">
        <v>42</v>
      </c>
      <c r="AL675" s="201">
        <f>SUM(AL656:AL674)</f>
        <v>28</v>
      </c>
      <c r="AN675" s="201">
        <f>+AN656+AN657+AN658+AN659+AN660+AN661+AN663+AN664+AN665+AN666+AN667+AN668+AN669+AN671+AN672+AN673+AN674</f>
        <v>0</v>
      </c>
      <c r="AO675" s="201">
        <f>+AO656+AO657+AO658+AO659+AO660+AO661+AO663+AO664+AO665+AO666+AO667+AO668+AO669+AO671+AO672+AO673+AO674</f>
        <v>0</v>
      </c>
      <c r="AP675" s="201">
        <f>+AP656+AP657+AP658+AP659+AP660+AP661+AP663+AP664+AP665+AP666+AP667+AP668+AP669+AP671+AP672+AP673+AP674</f>
        <v>0</v>
      </c>
      <c r="AQ675" s="201">
        <f>+AQ656+AQ657+AQ658+AQ659+AQ660+AQ661+AQ663+AQ664+AQ665+AQ666+AQ667+AQ668+AQ669+AQ671+AQ672+AQ673+AQ674</f>
        <v>0</v>
      </c>
      <c r="AR675" s="201">
        <f>+AR656+AR657+AR658+AR659+AR660+AR661+AR663+AR664+AR665+AR666+AR667+AR668+AR669+AR671+AR672+AR673+AR674</f>
        <v>0</v>
      </c>
      <c r="AT675" s="201">
        <f t="shared" ref="AT675:AY675" si="808">+AT656+AT657+AT658+AT659+AT660+AT661+AT663+AT664+AT665+AT666+AT667+AT668+AT669+AT671+AT672+AT673+AT674</f>
        <v>0</v>
      </c>
      <c r="AU675" s="201">
        <f t="shared" si="808"/>
        <v>0</v>
      </c>
      <c r="AV675" s="201">
        <f t="shared" si="808"/>
        <v>0</v>
      </c>
      <c r="AW675" s="201">
        <f t="shared" si="808"/>
        <v>0</v>
      </c>
      <c r="AX675" s="201">
        <f t="shared" si="808"/>
        <v>0</v>
      </c>
      <c r="AY675" s="201">
        <f t="shared" si="808"/>
        <v>0</v>
      </c>
      <c r="BA675" s="110">
        <f>+SUM(AL675:AR675)-SUM(AT675:AY675)</f>
        <v>28</v>
      </c>
      <c r="BB675" s="149"/>
      <c r="BC675" s="62" t="s">
        <v>42</v>
      </c>
      <c r="BD675" s="201">
        <f>SUM(BD656:BD674)</f>
        <v>275</v>
      </c>
      <c r="BF675" s="201">
        <f>+BF656+BF657+BF658+BF659+BF660+BF661+BF663+BF664+BF665+BF666+BF667+BF668+BF669+BF671+BF672+BF673+BF674</f>
        <v>0</v>
      </c>
      <c r="BG675" s="201">
        <f>+BG656+BG657+BG658+BG659+BG660+BG661+BG663+BG664+BG665+BG666+BG667+BG668+BG669+BG671+BG672+BG673+BG674</f>
        <v>0</v>
      </c>
      <c r="BH675" s="201">
        <f>+BH656+BH657+BH658+BH659+BH660+BH661+BH663+BH664+BH665+BH666+BH667+BH668+BH669+BH671+BH672+BH673+BH674</f>
        <v>0</v>
      </c>
      <c r="BI675" s="201">
        <f>+BI656+BI657+BI658+BI659+BI660+BI661+BI663+BI664+BI665+BI666+BI667+BI668+BI669+BI671+BI672+BI673+BI674</f>
        <v>0</v>
      </c>
      <c r="BJ675" s="201">
        <f>+BJ656+BJ657+BJ658+BJ659+BJ660+BJ661+BJ663+BJ664+BJ665+BJ666+BJ667+BJ668+BJ669+BJ671+BJ672+BJ673+BJ674</f>
        <v>0</v>
      </c>
      <c r="BL675" s="201">
        <f t="shared" ref="BL675:BQ675" si="809">+BL656+BL657+BL658+BL659+BL660+BL661+BL663+BL664+BL665+BL666+BL667+BL668+BL669+BL671+BL672+BL673+BL674</f>
        <v>0</v>
      </c>
      <c r="BM675" s="201">
        <f t="shared" si="809"/>
        <v>0</v>
      </c>
      <c r="BN675" s="201">
        <f t="shared" si="809"/>
        <v>0</v>
      </c>
      <c r="BO675" s="201">
        <f t="shared" si="809"/>
        <v>0</v>
      </c>
      <c r="BP675" s="201">
        <f t="shared" si="809"/>
        <v>0</v>
      </c>
      <c r="BQ675" s="201">
        <f t="shared" si="809"/>
        <v>0</v>
      </c>
      <c r="BS675" s="110">
        <f>+SUM(BD675:BJ675)-SUM(BL675:BQ675)</f>
        <v>275</v>
      </c>
      <c r="BT675" s="149"/>
      <c r="BU675" s="62" t="s">
        <v>42</v>
      </c>
      <c r="BV675" s="201">
        <f>SUM(BV656:BV674)</f>
        <v>178</v>
      </c>
      <c r="BX675" s="201">
        <f>+BX656+BX657+BX658+BX659+BX660+BX661+BX663+BX664+BX665+BX666+BX667+BX668+BX669+BX671+BX672+BX673+BX674</f>
        <v>0</v>
      </c>
      <c r="BY675" s="201">
        <f>+BY656+BY657+BY658+BY659+BY660+BY661+BY663+BY664+BY665+BY666+BY667+BY668+BY669+BY671+BY672+BY673+BY674</f>
        <v>0</v>
      </c>
      <c r="BZ675" s="201">
        <f>+BZ656+BZ657+BZ658+BZ659+BZ660+BZ661+BZ663+BZ664+BZ665+BZ666+BZ667+BZ668+BZ669+BZ671+BZ672+BZ673+BZ674</f>
        <v>0</v>
      </c>
      <c r="CA675" s="201">
        <f>+CA656+CA657+CA658+CA659+CA660+CA661+CA663+CA664+CA665+CA666+CA667+CA668+CA669+CA671+CA672+CA673+CA674</f>
        <v>0</v>
      </c>
      <c r="CB675" s="201">
        <f>+CB656+CB657+CB658+CB659+CB660+CB661+CB663+CB664+CB665+CB666+CB667+CB668+CB669+CB671+CB672+CB673+CB674</f>
        <v>0</v>
      </c>
      <c r="CD675" s="201">
        <f t="shared" ref="CD675:CI675" si="810">+CD656+CD657+CD658+CD659+CD660+CD661+CD663+CD664+CD665+CD666+CD667+CD668+CD669+CD671+CD672+CD673+CD674</f>
        <v>0</v>
      </c>
      <c r="CE675" s="201">
        <f t="shared" si="810"/>
        <v>0</v>
      </c>
      <c r="CF675" s="201">
        <f t="shared" si="810"/>
        <v>0</v>
      </c>
      <c r="CG675" s="201">
        <f t="shared" si="810"/>
        <v>0</v>
      </c>
      <c r="CH675" s="201">
        <f t="shared" si="810"/>
        <v>0</v>
      </c>
      <c r="CI675" s="201">
        <f t="shared" si="810"/>
        <v>0</v>
      </c>
      <c r="CK675" s="110">
        <f>+SUM(BV675:CB675)-SUM(CD675:CI675)</f>
        <v>178</v>
      </c>
    </row>
    <row r="676" spans="1:89" s="13" customFormat="1" x14ac:dyDescent="0.3">
      <c r="A676" s="12"/>
      <c r="Q676" s="14"/>
      <c r="S676" s="12"/>
      <c r="AI676" s="14" t="e">
        <f>#REF!-AI675</f>
        <v>#REF!</v>
      </c>
      <c r="AK676" s="15"/>
      <c r="AL676" s="16"/>
      <c r="AM676" s="16"/>
      <c r="AN676" s="16"/>
      <c r="AO676" s="16"/>
      <c r="AP676" s="16"/>
      <c r="AQ676" s="16"/>
      <c r="AR676" s="16"/>
      <c r="AS676" s="16"/>
      <c r="AT676" s="16"/>
      <c r="AU676" s="16"/>
      <c r="AV676" s="16"/>
      <c r="AW676" s="16"/>
      <c r="AX676" s="16"/>
      <c r="AY676" s="16"/>
      <c r="AZ676" s="16"/>
      <c r="BA676" s="17">
        <f>BB675-BA675</f>
        <v>-28</v>
      </c>
      <c r="BB676" s="14"/>
      <c r="BC676" s="15"/>
      <c r="BD676" s="16"/>
      <c r="BE676" s="16"/>
      <c r="BF676" s="16"/>
      <c r="BG676" s="16"/>
      <c r="BH676" s="16"/>
      <c r="BI676" s="16"/>
      <c r="BJ676" s="16"/>
      <c r="BK676" s="16"/>
      <c r="BL676" s="16"/>
      <c r="BM676" s="16"/>
      <c r="BN676" s="16"/>
      <c r="BO676" s="16"/>
      <c r="BP676" s="16"/>
      <c r="BQ676" s="16"/>
      <c r="BR676" s="16"/>
      <c r="BS676" s="17">
        <f>BT675-BS675</f>
        <v>-275</v>
      </c>
      <c r="BT676" s="14"/>
      <c r="BU676" s="15"/>
      <c r="BV676" s="16"/>
      <c r="BW676" s="16"/>
      <c r="BX676" s="16"/>
      <c r="BY676" s="16"/>
      <c r="BZ676" s="16"/>
      <c r="CA676" s="16"/>
      <c r="CB676" s="16"/>
      <c r="CC676" s="16"/>
      <c r="CD676" s="16"/>
      <c r="CE676" s="16"/>
      <c r="CF676" s="16"/>
      <c r="CG676" s="16"/>
      <c r="CH676" s="16"/>
      <c r="CI676" s="16"/>
      <c r="CJ676" s="16"/>
      <c r="CK676" s="17">
        <f>CL675-CK675</f>
        <v>-178</v>
      </c>
    </row>
    <row r="677" spans="1:89" s="203" customFormat="1" ht="15.6" x14ac:dyDescent="0.3">
      <c r="A677" s="202" t="str">
        <f>+A650</f>
        <v>finca 1</v>
      </c>
      <c r="S677" s="202" t="str">
        <f>+S650</f>
        <v>finca 2</v>
      </c>
      <c r="AK677" s="204" t="str">
        <f>+AK650</f>
        <v>bestias</v>
      </c>
      <c r="AL677" s="26"/>
      <c r="AM677" s="26"/>
      <c r="AN677" s="26"/>
      <c r="AO677" s="26"/>
      <c r="AP677" s="26"/>
      <c r="AQ677" s="26"/>
      <c r="AR677" s="26"/>
      <c r="AS677" s="26"/>
      <c r="AT677" s="26"/>
      <c r="AU677" s="26"/>
      <c r="AV677" s="26"/>
      <c r="AW677" s="26"/>
      <c r="AX677" s="26"/>
      <c r="AY677" s="26"/>
      <c r="AZ677" s="26"/>
      <c r="BA677" s="26"/>
      <c r="BC677" s="204" t="str">
        <f>+BC650</f>
        <v>finca 3</v>
      </c>
      <c r="BD677" s="26"/>
      <c r="BE677" s="26"/>
      <c r="BF677" s="26"/>
      <c r="BG677" s="26"/>
      <c r="BH677" s="26"/>
      <c r="BI677" s="26"/>
      <c r="BJ677" s="26"/>
      <c r="BK677" s="26"/>
      <c r="BL677" s="26"/>
      <c r="BM677" s="26"/>
      <c r="BN677" s="26"/>
      <c r="BO677" s="26"/>
      <c r="BP677" s="26"/>
      <c r="BQ677" s="26"/>
      <c r="BR677" s="26"/>
      <c r="BS677" s="26"/>
      <c r="BU677" s="204" t="str">
        <f>+BU650</f>
        <v>finca 4</v>
      </c>
      <c r="BV677" s="26"/>
      <c r="BW677" s="26"/>
      <c r="BX677" s="26"/>
      <c r="BY677" s="26"/>
      <c r="BZ677" s="26"/>
      <c r="CA677" s="26"/>
      <c r="CB677" s="26"/>
      <c r="CC677" s="26"/>
      <c r="CD677" s="26"/>
      <c r="CE677" s="26"/>
      <c r="CF677" s="26"/>
      <c r="CG677" s="26"/>
      <c r="CH677" s="26"/>
      <c r="CI677" s="26"/>
      <c r="CJ677" s="26"/>
      <c r="CK677" s="26"/>
    </row>
    <row r="678" spans="1:89" s="206" customFormat="1" ht="18" thickBot="1" x14ac:dyDescent="0.35">
      <c r="A678" s="18">
        <f>+A651+1</f>
        <v>43491</v>
      </c>
      <c r="B678" s="205"/>
      <c r="C678" s="205"/>
      <c r="D678" s="205"/>
      <c r="S678" s="207">
        <f>+S652+1</f>
        <v>43491</v>
      </c>
      <c r="T678" s="205"/>
      <c r="U678" s="205"/>
      <c r="V678" s="205"/>
      <c r="AK678" s="208">
        <f>+AK652+1</f>
        <v>43491</v>
      </c>
      <c r="AL678" s="209"/>
      <c r="AM678" s="209"/>
      <c r="AN678" s="209"/>
      <c r="AO678" s="210"/>
      <c r="AP678" s="210"/>
      <c r="AQ678" s="210"/>
      <c r="AR678" s="210"/>
      <c r="AS678" s="210"/>
      <c r="AT678" s="210"/>
      <c r="AU678" s="210"/>
      <c r="AV678" s="210"/>
      <c r="AW678" s="210"/>
      <c r="AX678" s="210"/>
      <c r="AY678" s="210"/>
      <c r="AZ678" s="210"/>
      <c r="BA678" s="210"/>
      <c r="BC678" s="208">
        <f>+BC652+1</f>
        <v>43491</v>
      </c>
      <c r="BD678" s="209"/>
      <c r="BE678" s="209"/>
      <c r="BF678" s="209"/>
      <c r="BG678" s="210"/>
      <c r="BH678" s="210"/>
      <c r="BI678" s="210"/>
      <c r="BJ678" s="210"/>
      <c r="BK678" s="210"/>
      <c r="BL678" s="210"/>
      <c r="BM678" s="210"/>
      <c r="BN678" s="210"/>
      <c r="BO678" s="210"/>
      <c r="BP678" s="210"/>
      <c r="BQ678" s="210"/>
      <c r="BR678" s="210"/>
      <c r="BS678" s="210"/>
      <c r="BU678" s="208">
        <f>+BU652+1</f>
        <v>43491</v>
      </c>
      <c r="BV678" s="209"/>
      <c r="BW678" s="209"/>
      <c r="BX678" s="209"/>
      <c r="BY678" s="210"/>
      <c r="BZ678" s="210"/>
      <c r="CA678" s="210"/>
      <c r="CB678" s="210"/>
      <c r="CC678" s="210"/>
      <c r="CD678" s="210"/>
      <c r="CE678" s="210"/>
      <c r="CF678" s="210"/>
      <c r="CG678" s="210"/>
      <c r="CH678" s="210"/>
      <c r="CI678" s="210"/>
      <c r="CJ678" s="210"/>
      <c r="CK678" s="210"/>
    </row>
    <row r="679" spans="1:89" ht="18" thickBot="1" x14ac:dyDescent="0.35">
      <c r="A679" s="27">
        <f>+A678</f>
        <v>43491</v>
      </c>
      <c r="D679" s="28" t="s">
        <v>5</v>
      </c>
      <c r="E679" s="29"/>
      <c r="F679" s="29"/>
      <c r="G679" s="29"/>
      <c r="H679" s="30"/>
      <c r="I679" s="21"/>
      <c r="J679" s="31" t="s">
        <v>6</v>
      </c>
      <c r="K679" s="32"/>
      <c r="L679" s="32"/>
      <c r="M679" s="32"/>
      <c r="N679" s="32"/>
      <c r="O679" s="33"/>
      <c r="S679" s="27">
        <f>+S678</f>
        <v>43491</v>
      </c>
      <c r="V679" s="34" t="s">
        <v>5</v>
      </c>
      <c r="W679" s="35"/>
      <c r="X679" s="35"/>
      <c r="Y679" s="35"/>
      <c r="Z679" s="36"/>
      <c r="AA679" s="23"/>
      <c r="AB679" s="37" t="s">
        <v>6</v>
      </c>
      <c r="AC679" s="38"/>
      <c r="AD679" s="38"/>
      <c r="AE679" s="38"/>
      <c r="AF679" s="38"/>
      <c r="AG679" s="39"/>
      <c r="AK679" s="40">
        <f>+AK678</f>
        <v>43491</v>
      </c>
      <c r="AN679" s="41" t="s">
        <v>5</v>
      </c>
      <c r="AO679" s="42"/>
      <c r="AP679" s="42"/>
      <c r="AQ679" s="42"/>
      <c r="AR679" s="43"/>
      <c r="AT679" s="44" t="s">
        <v>6</v>
      </c>
      <c r="AU679" s="45"/>
      <c r="AV679" s="45"/>
      <c r="AW679" s="45"/>
      <c r="AX679" s="45"/>
      <c r="AY679" s="46"/>
      <c r="BC679" s="40">
        <f>+BC678</f>
        <v>43491</v>
      </c>
      <c r="BF679" s="41" t="s">
        <v>5</v>
      </c>
      <c r="BG679" s="42"/>
      <c r="BH679" s="42"/>
      <c r="BI679" s="42"/>
      <c r="BJ679" s="43"/>
      <c r="BL679" s="44" t="s">
        <v>6</v>
      </c>
      <c r="BM679" s="45"/>
      <c r="BN679" s="45"/>
      <c r="BO679" s="45"/>
      <c r="BP679" s="45"/>
      <c r="BQ679" s="46"/>
      <c r="BU679" s="40">
        <f>+BU678</f>
        <v>43491</v>
      </c>
      <c r="BX679" s="41" t="s">
        <v>5</v>
      </c>
      <c r="BY679" s="42"/>
      <c r="BZ679" s="42"/>
      <c r="CA679" s="42"/>
      <c r="CB679" s="43"/>
      <c r="CD679" s="44" t="s">
        <v>6</v>
      </c>
      <c r="CE679" s="45"/>
      <c r="CF679" s="45"/>
      <c r="CG679" s="45"/>
      <c r="CH679" s="45"/>
      <c r="CI679" s="46"/>
    </row>
    <row r="680" spans="1:89" ht="12.75" customHeight="1" x14ac:dyDescent="0.3">
      <c r="A680" s="47" t="s">
        <v>7</v>
      </c>
      <c r="B680" s="48" t="s">
        <v>8</v>
      </c>
      <c r="D680" s="49" t="s">
        <v>9</v>
      </c>
      <c r="E680" s="50" t="s">
        <v>10</v>
      </c>
      <c r="F680" s="50" t="s">
        <v>11</v>
      </c>
      <c r="G680" s="50" t="s">
        <v>12</v>
      </c>
      <c r="H680" s="51" t="s">
        <v>13</v>
      </c>
      <c r="I680" s="21"/>
      <c r="J680" s="52" t="s">
        <v>14</v>
      </c>
      <c r="K680" s="53" t="s">
        <v>15</v>
      </c>
      <c r="L680" s="53" t="s">
        <v>16</v>
      </c>
      <c r="M680" s="53" t="s">
        <v>10</v>
      </c>
      <c r="N680" s="53" t="s">
        <v>12</v>
      </c>
      <c r="O680" s="54" t="s">
        <v>13</v>
      </c>
      <c r="Q680" s="55" t="s">
        <v>17</v>
      </c>
      <c r="S680" s="47" t="s">
        <v>7</v>
      </c>
      <c r="T680" s="48" t="s">
        <v>8</v>
      </c>
      <c r="V680" s="56" t="s">
        <v>9</v>
      </c>
      <c r="W680" s="57" t="s">
        <v>10</v>
      </c>
      <c r="X680" s="57" t="s">
        <v>11</v>
      </c>
      <c r="Y680" s="57" t="s">
        <v>12</v>
      </c>
      <c r="Z680" s="58" t="s">
        <v>13</v>
      </c>
      <c r="AA680" s="23"/>
      <c r="AB680" s="59" t="s">
        <v>14</v>
      </c>
      <c r="AC680" s="60" t="s">
        <v>15</v>
      </c>
      <c r="AD680" s="60" t="s">
        <v>16</v>
      </c>
      <c r="AE680" s="60" t="s">
        <v>10</v>
      </c>
      <c r="AF680" s="60" t="s">
        <v>12</v>
      </c>
      <c r="AG680" s="61" t="s">
        <v>13</v>
      </c>
      <c r="AI680" s="55" t="s">
        <v>17</v>
      </c>
      <c r="AK680" s="62" t="s">
        <v>7</v>
      </c>
      <c r="AL680" s="63" t="s">
        <v>8</v>
      </c>
      <c r="AN680" s="64" t="s">
        <v>9</v>
      </c>
      <c r="AO680" s="65" t="s">
        <v>10</v>
      </c>
      <c r="AP680" s="65" t="s">
        <v>11</v>
      </c>
      <c r="AQ680" s="65" t="s">
        <v>12</v>
      </c>
      <c r="AR680" s="66" t="s">
        <v>13</v>
      </c>
      <c r="AT680" s="67" t="s">
        <v>14</v>
      </c>
      <c r="AU680" s="68" t="s">
        <v>15</v>
      </c>
      <c r="AV680" s="68" t="s">
        <v>16</v>
      </c>
      <c r="AW680" s="68" t="s">
        <v>10</v>
      </c>
      <c r="AX680" s="68" t="s">
        <v>12</v>
      </c>
      <c r="AY680" s="69" t="s">
        <v>13</v>
      </c>
      <c r="BA680" s="70" t="s">
        <v>17</v>
      </c>
      <c r="BB680" s="71"/>
      <c r="BC680" s="47" t="s">
        <v>7</v>
      </c>
      <c r="BD680" s="48" t="s">
        <v>8</v>
      </c>
      <c r="BF680" s="64" t="s">
        <v>9</v>
      </c>
      <c r="BG680" s="65" t="s">
        <v>10</v>
      </c>
      <c r="BH680" s="65" t="s">
        <v>11</v>
      </c>
      <c r="BI680" s="65" t="s">
        <v>12</v>
      </c>
      <c r="BJ680" s="66" t="s">
        <v>13</v>
      </c>
      <c r="BL680" s="67" t="s">
        <v>14</v>
      </c>
      <c r="BM680" s="68" t="s">
        <v>15</v>
      </c>
      <c r="BN680" s="68" t="s">
        <v>16</v>
      </c>
      <c r="BO680" s="68" t="s">
        <v>10</v>
      </c>
      <c r="BP680" s="68" t="s">
        <v>12</v>
      </c>
      <c r="BQ680" s="69" t="s">
        <v>13</v>
      </c>
      <c r="BS680" s="70" t="s">
        <v>17</v>
      </c>
      <c r="BT680" s="71"/>
      <c r="BU680" s="47" t="s">
        <v>7</v>
      </c>
      <c r="BV680" s="48" t="s">
        <v>8</v>
      </c>
      <c r="BX680" s="64" t="s">
        <v>9</v>
      </c>
      <c r="BY680" s="65" t="s">
        <v>10</v>
      </c>
      <c r="BZ680" s="65" t="s">
        <v>11</v>
      </c>
      <c r="CA680" s="65" t="s">
        <v>12</v>
      </c>
      <c r="CB680" s="66" t="s">
        <v>13</v>
      </c>
      <c r="CD680" s="67" t="s">
        <v>14</v>
      </c>
      <c r="CE680" s="68" t="s">
        <v>15</v>
      </c>
      <c r="CF680" s="68" t="s">
        <v>16</v>
      </c>
      <c r="CG680" s="68" t="s">
        <v>10</v>
      </c>
      <c r="CH680" s="68" t="s">
        <v>12</v>
      </c>
      <c r="CI680" s="69" t="s">
        <v>13</v>
      </c>
      <c r="CK680" s="70" t="s">
        <v>17</v>
      </c>
    </row>
    <row r="681" spans="1:89" x14ac:dyDescent="0.3">
      <c r="A681" s="72"/>
      <c r="B681" s="73"/>
      <c r="D681" s="74"/>
      <c r="E681" s="75"/>
      <c r="F681" s="75"/>
      <c r="G681" s="75"/>
      <c r="H681" s="76"/>
      <c r="I681" s="21"/>
      <c r="J681" s="77"/>
      <c r="K681" s="78"/>
      <c r="L681" s="78"/>
      <c r="M681" s="78"/>
      <c r="N681" s="78"/>
      <c r="O681" s="79"/>
      <c r="Q681" s="55"/>
      <c r="S681" s="72"/>
      <c r="T681" s="73"/>
      <c r="V681" s="80"/>
      <c r="W681" s="81"/>
      <c r="X681" s="81"/>
      <c r="Y681" s="81"/>
      <c r="Z681" s="82"/>
      <c r="AA681" s="23"/>
      <c r="AB681" s="83"/>
      <c r="AC681" s="84"/>
      <c r="AD681" s="84"/>
      <c r="AE681" s="84"/>
      <c r="AF681" s="84"/>
      <c r="AG681" s="85"/>
      <c r="AI681" s="55"/>
      <c r="AK681" s="86"/>
      <c r="AL681" s="87"/>
      <c r="AN681" s="88"/>
      <c r="AO681" s="89"/>
      <c r="AP681" s="89"/>
      <c r="AQ681" s="89"/>
      <c r="AR681" s="90"/>
      <c r="AT681" s="91"/>
      <c r="AU681" s="89"/>
      <c r="AV681" s="89"/>
      <c r="AW681" s="89"/>
      <c r="AX681" s="89"/>
      <c r="AY681" s="92"/>
      <c r="BA681" s="70"/>
      <c r="BB681" s="71"/>
      <c r="BC681" s="72"/>
      <c r="BD681" s="73"/>
      <c r="BF681" s="88"/>
      <c r="BG681" s="89"/>
      <c r="BH681" s="89"/>
      <c r="BI681" s="89"/>
      <c r="BJ681" s="90"/>
      <c r="BL681" s="91"/>
      <c r="BM681" s="89"/>
      <c r="BN681" s="89"/>
      <c r="BO681" s="89"/>
      <c r="BP681" s="89"/>
      <c r="BQ681" s="92"/>
      <c r="BS681" s="70"/>
      <c r="BT681" s="71"/>
      <c r="BU681" s="72"/>
      <c r="BV681" s="73"/>
      <c r="BX681" s="88"/>
      <c r="BY681" s="89"/>
      <c r="BZ681" s="89"/>
      <c r="CA681" s="89"/>
      <c r="CB681" s="90"/>
      <c r="CD681" s="91"/>
      <c r="CE681" s="89"/>
      <c r="CF681" s="89"/>
      <c r="CG681" s="89"/>
      <c r="CH681" s="89"/>
      <c r="CI681" s="92"/>
      <c r="CK681" s="70"/>
    </row>
    <row r="682" spans="1:89" s="125" customFormat="1" x14ac:dyDescent="0.3">
      <c r="A682" s="93" t="s">
        <v>19</v>
      </c>
      <c r="B682" s="94"/>
      <c r="C682"/>
      <c r="D682" s="95"/>
      <c r="E682" s="96"/>
      <c r="F682" s="96"/>
      <c r="G682" s="96"/>
      <c r="H682" s="97"/>
      <c r="I682"/>
      <c r="J682" s="98"/>
      <c r="K682" s="99"/>
      <c r="L682" s="99"/>
      <c r="M682" s="99"/>
      <c r="N682" s="99"/>
      <c r="O682" s="100"/>
      <c r="P682"/>
      <c r="Q682" s="101"/>
      <c r="R682"/>
      <c r="S682" s="93" t="s">
        <v>19</v>
      </c>
      <c r="T682" s="94"/>
      <c r="U682"/>
      <c r="V682" s="95"/>
      <c r="W682" s="96"/>
      <c r="X682" s="96"/>
      <c r="Y682" s="96"/>
      <c r="Z682" s="97"/>
      <c r="AA682"/>
      <c r="AB682" s="98"/>
      <c r="AC682" s="99"/>
      <c r="AD682" s="99"/>
      <c r="AE682" s="99"/>
      <c r="AF682" s="99"/>
      <c r="AG682" s="100"/>
      <c r="AH682"/>
      <c r="AI682" s="101"/>
      <c r="AJ682"/>
      <c r="AK682" s="102" t="s">
        <v>20</v>
      </c>
      <c r="AL682" s="103"/>
      <c r="AM682" s="26"/>
      <c r="AN682" s="104"/>
      <c r="AO682" s="105"/>
      <c r="AP682" s="105"/>
      <c r="AQ682" s="105"/>
      <c r="AR682" s="106"/>
      <c r="AS682" s="107"/>
      <c r="AT682" s="108"/>
      <c r="AU682" s="105"/>
      <c r="AV682" s="105"/>
      <c r="AW682" s="105"/>
      <c r="AX682" s="105"/>
      <c r="AY682" s="109"/>
      <c r="AZ682" s="26"/>
      <c r="BA682" s="110"/>
      <c r="BB682" s="111"/>
      <c r="BC682" s="93" t="str">
        <f t="shared" ref="BC682:BC701" si="811">BC655</f>
        <v>GAN.CRIANZA</v>
      </c>
      <c r="BD682" s="94"/>
      <c r="BE682" s="112"/>
      <c r="BF682" s="113"/>
      <c r="BG682" s="114"/>
      <c r="BH682" s="114"/>
      <c r="BI682" s="114"/>
      <c r="BJ682" s="115"/>
      <c r="BK682" s="112"/>
      <c r="BL682" s="116"/>
      <c r="BM682" s="114"/>
      <c r="BN682" s="114"/>
      <c r="BO682" s="114"/>
      <c r="BP682" s="114"/>
      <c r="BQ682" s="117"/>
      <c r="BR682" s="26"/>
      <c r="BS682" s="118"/>
      <c r="BT682" s="111"/>
      <c r="BU682" s="93" t="str">
        <f t="shared" ref="BU682:BU701" si="812">BU655</f>
        <v>GAN.CRIANZA</v>
      </c>
      <c r="BV682" s="94"/>
      <c r="BW682" s="112"/>
      <c r="BX682" s="119"/>
      <c r="BY682" s="120"/>
      <c r="BZ682" s="120"/>
      <c r="CA682" s="120"/>
      <c r="CB682" s="121"/>
      <c r="CC682" s="112"/>
      <c r="CD682" s="122"/>
      <c r="CE682" s="120"/>
      <c r="CF682" s="120"/>
      <c r="CG682" s="120"/>
      <c r="CH682" s="120"/>
      <c r="CI682" s="123"/>
      <c r="CJ682" s="26"/>
      <c r="CK682" s="124"/>
    </row>
    <row r="683" spans="1:89" x14ac:dyDescent="0.3">
      <c r="A683" s="126" t="str">
        <f t="shared" ref="A683:A688" si="813">+A656</f>
        <v xml:space="preserve">BECERRAS </v>
      </c>
      <c r="B683" s="127">
        <f t="shared" ref="B683:B688" si="814">+Q656</f>
        <v>0</v>
      </c>
      <c r="D683" s="128"/>
      <c r="E683" s="129"/>
      <c r="F683" s="129"/>
      <c r="G683" s="129"/>
      <c r="H683" s="130"/>
      <c r="I683" s="131"/>
      <c r="J683" s="132"/>
      <c r="K683" s="129"/>
      <c r="L683" s="129"/>
      <c r="M683" s="129"/>
      <c r="N683" s="129"/>
      <c r="O683" s="133"/>
      <c r="Q683" s="134">
        <f t="shared" ref="Q683:Q688" si="815">SUM(B683+D683+E683+F683+G683+H683-J683-K683-L683-M683-N683-O683)</f>
        <v>0</v>
      </c>
      <c r="S683" s="126" t="str">
        <f t="shared" ref="S683:S688" si="816">+S656</f>
        <v xml:space="preserve">BECERRAS </v>
      </c>
      <c r="T683" s="135">
        <f t="shared" ref="T683:T688" si="817">+AI656</f>
        <v>71</v>
      </c>
      <c r="V683" s="136"/>
      <c r="W683" s="137"/>
      <c r="X683" s="137"/>
      <c r="Y683" s="137"/>
      <c r="Z683" s="138"/>
      <c r="AB683" s="139"/>
      <c r="AC683" s="137"/>
      <c r="AD683" s="137"/>
      <c r="AE683" s="137"/>
      <c r="AF683" s="137"/>
      <c r="AG683" s="140"/>
      <c r="AI683" s="134">
        <f t="shared" ref="AI683:AI688" si="818">SUM(T683+V683+W683+X683+Y683+Z683-AB683-AC683-AD683-AE683-AF683-AG683)</f>
        <v>71</v>
      </c>
      <c r="AK683" s="141" t="str">
        <f t="shared" ref="AK683:AK688" si="819">AK656</f>
        <v>POTRO HEMBRA</v>
      </c>
      <c r="AL683" s="142">
        <f t="shared" ref="AL683:AL688" si="820">+BA656</f>
        <v>4</v>
      </c>
      <c r="AN683" s="143"/>
      <c r="AO683" s="144"/>
      <c r="AP683" s="144"/>
      <c r="AQ683" s="144"/>
      <c r="AR683" s="145"/>
      <c r="AS683" s="146"/>
      <c r="AT683" s="147"/>
      <c r="AU683" s="144"/>
      <c r="AV683" s="144"/>
      <c r="AW683" s="144"/>
      <c r="AX683" s="144"/>
      <c r="AY683" s="148"/>
      <c r="BA683" s="110">
        <f t="shared" ref="BA683:BA688" si="821">SUM(AL683+AN683+AO683+AP683+AQ683+AR683-AT683-AU683-AV683-AW683-AX683-AY683)</f>
        <v>4</v>
      </c>
      <c r="BB683" s="149"/>
      <c r="BC683" s="126" t="str">
        <f t="shared" si="811"/>
        <v xml:space="preserve">BECERRAS </v>
      </c>
      <c r="BD683" s="127">
        <f t="shared" ref="BD683:BD688" si="822">+BS656</f>
        <v>0</v>
      </c>
      <c r="BF683" s="150"/>
      <c r="BG683" s="151"/>
      <c r="BH683" s="151"/>
      <c r="BI683" s="151"/>
      <c r="BJ683" s="152"/>
      <c r="BL683" s="153"/>
      <c r="BM683" s="151"/>
      <c r="BN683" s="151"/>
      <c r="BO683" s="151"/>
      <c r="BP683" s="151"/>
      <c r="BQ683" s="154"/>
      <c r="BS683" s="110">
        <f t="shared" ref="BS683:BS688" si="823">SUM(BD683+BF683+BG683+BH683+BI683+BJ683-BL683-BM683-BN683-BO683-BP683-BQ683)</f>
        <v>0</v>
      </c>
      <c r="BT683" s="149"/>
      <c r="BU683" s="126" t="str">
        <f t="shared" si="812"/>
        <v xml:space="preserve">BECERRAS </v>
      </c>
      <c r="BV683" s="127">
        <f t="shared" ref="BV683:BV688" si="824">+CK656</f>
        <v>0</v>
      </c>
      <c r="BX683" s="155"/>
      <c r="BY683" s="156"/>
      <c r="BZ683" s="156"/>
      <c r="CA683" s="156"/>
      <c r="CB683" s="157"/>
      <c r="CD683" s="158"/>
      <c r="CE683" s="156"/>
      <c r="CF683" s="156"/>
      <c r="CG683" s="156"/>
      <c r="CH683" s="156"/>
      <c r="CI683" s="159"/>
      <c r="CK683" s="110">
        <f t="shared" ref="CK683:CK688" si="825">SUM(BV683+BX683+BY683+BZ683+CA683+CB683-CD683-CE683-CF683-CG683-CH683-CI683)</f>
        <v>0</v>
      </c>
    </row>
    <row r="684" spans="1:89" x14ac:dyDescent="0.3">
      <c r="A684" s="126" t="str">
        <f t="shared" si="813"/>
        <v>BECERROS</v>
      </c>
      <c r="B684" s="127">
        <f t="shared" si="814"/>
        <v>0</v>
      </c>
      <c r="D684" s="128"/>
      <c r="E684" s="129"/>
      <c r="F684" s="129"/>
      <c r="G684" s="129"/>
      <c r="H684" s="130"/>
      <c r="I684" s="131"/>
      <c r="J684" s="132"/>
      <c r="K684" s="129"/>
      <c r="L684" s="129"/>
      <c r="M684" s="129"/>
      <c r="N684" s="129"/>
      <c r="O684" s="133"/>
      <c r="Q684" s="134">
        <f t="shared" si="815"/>
        <v>0</v>
      </c>
      <c r="S684" s="126" t="str">
        <f t="shared" si="816"/>
        <v>BECERROS</v>
      </c>
      <c r="T684" s="135">
        <f t="shared" si="817"/>
        <v>69</v>
      </c>
      <c r="V684" s="136">
        <v>1</v>
      </c>
      <c r="W684" s="137"/>
      <c r="X684" s="137"/>
      <c r="Y684" s="137"/>
      <c r="Z684" s="138"/>
      <c r="AB684" s="139"/>
      <c r="AC684" s="137"/>
      <c r="AD684" s="137"/>
      <c r="AE684" s="137"/>
      <c r="AF684" s="137"/>
      <c r="AG684" s="140"/>
      <c r="AI684" s="134">
        <f t="shared" si="818"/>
        <v>70</v>
      </c>
      <c r="AK684" s="141" t="str">
        <f t="shared" si="819"/>
        <v>POTRO MACHO</v>
      </c>
      <c r="AL684" s="142">
        <f t="shared" si="820"/>
        <v>6</v>
      </c>
      <c r="AN684" s="143"/>
      <c r="AO684" s="144"/>
      <c r="AP684" s="144"/>
      <c r="AQ684" s="144"/>
      <c r="AR684" s="145"/>
      <c r="AS684" s="146"/>
      <c r="AT684" s="147"/>
      <c r="AU684" s="144"/>
      <c r="AV684" s="144"/>
      <c r="AW684" s="144"/>
      <c r="AX684" s="144"/>
      <c r="AY684" s="148"/>
      <c r="BA684" s="110">
        <f t="shared" si="821"/>
        <v>6</v>
      </c>
      <c r="BB684" s="149"/>
      <c r="BC684" s="126" t="str">
        <f t="shared" si="811"/>
        <v>BECERROS</v>
      </c>
      <c r="BD684" s="127">
        <f t="shared" si="822"/>
        <v>0</v>
      </c>
      <c r="BF684" s="150"/>
      <c r="BG684" s="151"/>
      <c r="BH684" s="151"/>
      <c r="BI684" s="151"/>
      <c r="BJ684" s="152"/>
      <c r="BL684" s="153"/>
      <c r="BM684" s="151"/>
      <c r="BN684" s="151"/>
      <c r="BO684" s="151"/>
      <c r="BP684" s="151"/>
      <c r="BQ684" s="154"/>
      <c r="BS684" s="110">
        <f t="shared" si="823"/>
        <v>0</v>
      </c>
      <c r="BT684" s="149"/>
      <c r="BU684" s="126" t="str">
        <f t="shared" si="812"/>
        <v>BECERROS</v>
      </c>
      <c r="BV684" s="127">
        <f t="shared" si="824"/>
        <v>0</v>
      </c>
      <c r="BX684" s="155"/>
      <c r="BY684" s="156"/>
      <c r="BZ684" s="156"/>
      <c r="CA684" s="156"/>
      <c r="CB684" s="157"/>
      <c r="CD684" s="158"/>
      <c r="CE684" s="156"/>
      <c r="CF684" s="156"/>
      <c r="CG684" s="156"/>
      <c r="CH684" s="156"/>
      <c r="CI684" s="159"/>
      <c r="CK684" s="110">
        <f t="shared" si="825"/>
        <v>0</v>
      </c>
    </row>
    <row r="685" spans="1:89" x14ac:dyDescent="0.3">
      <c r="A685" s="126" t="str">
        <f t="shared" si="813"/>
        <v>MAUTAS</v>
      </c>
      <c r="B685" s="127">
        <f t="shared" si="814"/>
        <v>54</v>
      </c>
      <c r="D685" s="95"/>
      <c r="E685" s="129"/>
      <c r="F685" s="129"/>
      <c r="G685" s="129"/>
      <c r="H685" s="130"/>
      <c r="I685" s="131"/>
      <c r="J685" s="132"/>
      <c r="K685" s="129"/>
      <c r="L685" s="129"/>
      <c r="M685" s="129"/>
      <c r="N685" s="129"/>
      <c r="O685" s="133"/>
      <c r="Q685" s="134">
        <f t="shared" si="815"/>
        <v>54</v>
      </c>
      <c r="S685" s="126" t="str">
        <f t="shared" si="816"/>
        <v>MAUTAS</v>
      </c>
      <c r="T685" s="135">
        <f t="shared" si="817"/>
        <v>0</v>
      </c>
      <c r="V685" s="95"/>
      <c r="W685" s="137"/>
      <c r="X685" s="137"/>
      <c r="Y685" s="137"/>
      <c r="Z685" s="138"/>
      <c r="AB685" s="139"/>
      <c r="AC685" s="137"/>
      <c r="AD685" s="137"/>
      <c r="AE685" s="137"/>
      <c r="AF685" s="137"/>
      <c r="AG685" s="140"/>
      <c r="AI685" s="134">
        <f t="shared" si="818"/>
        <v>0</v>
      </c>
      <c r="AK685" s="141" t="str">
        <f t="shared" si="819"/>
        <v>CABALLO</v>
      </c>
      <c r="AL685" s="142">
        <f t="shared" si="820"/>
        <v>8</v>
      </c>
      <c r="AN685" s="95"/>
      <c r="AO685" s="144"/>
      <c r="AP685" s="144"/>
      <c r="AQ685" s="144"/>
      <c r="AR685" s="145"/>
      <c r="AS685" s="146"/>
      <c r="AT685" s="147"/>
      <c r="AU685" s="144"/>
      <c r="AV685" s="144"/>
      <c r="AW685" s="144"/>
      <c r="AX685" s="144"/>
      <c r="AY685" s="148"/>
      <c r="BA685" s="110">
        <f t="shared" si="821"/>
        <v>8</v>
      </c>
      <c r="BB685" s="149"/>
      <c r="BC685" s="126" t="str">
        <f t="shared" si="811"/>
        <v>MAUTAS</v>
      </c>
      <c r="BD685" s="127">
        <f t="shared" si="822"/>
        <v>0</v>
      </c>
      <c r="BF685" s="113"/>
      <c r="BG685" s="151"/>
      <c r="BH685" s="151"/>
      <c r="BI685" s="151"/>
      <c r="BJ685" s="152"/>
      <c r="BL685" s="153"/>
      <c r="BM685" s="151"/>
      <c r="BN685" s="151"/>
      <c r="BO685" s="151"/>
      <c r="BP685" s="151"/>
      <c r="BQ685" s="154"/>
      <c r="BS685" s="110">
        <f t="shared" si="823"/>
        <v>0</v>
      </c>
      <c r="BT685" s="149"/>
      <c r="BU685" s="126" t="str">
        <f t="shared" si="812"/>
        <v>MAUTAS</v>
      </c>
      <c r="BV685" s="127">
        <f t="shared" si="824"/>
        <v>0</v>
      </c>
      <c r="BX685" s="119"/>
      <c r="BY685" s="156"/>
      <c r="BZ685" s="156"/>
      <c r="CA685" s="156"/>
      <c r="CB685" s="157"/>
      <c r="CD685" s="158"/>
      <c r="CE685" s="156"/>
      <c r="CF685" s="156"/>
      <c r="CG685" s="156"/>
      <c r="CH685" s="156"/>
      <c r="CI685" s="159"/>
      <c r="CK685" s="110">
        <f t="shared" si="825"/>
        <v>0</v>
      </c>
    </row>
    <row r="686" spans="1:89" x14ac:dyDescent="0.3">
      <c r="A686" s="126" t="str">
        <f t="shared" si="813"/>
        <v>MAUTES</v>
      </c>
      <c r="B686" s="127">
        <f t="shared" si="814"/>
        <v>458</v>
      </c>
      <c r="D686" s="95"/>
      <c r="E686" s="129"/>
      <c r="F686" s="129"/>
      <c r="G686" s="129"/>
      <c r="H686" s="130"/>
      <c r="I686" s="131"/>
      <c r="J686" s="132"/>
      <c r="K686" s="129"/>
      <c r="L686" s="129"/>
      <c r="M686" s="129"/>
      <c r="N686" s="129"/>
      <c r="O686" s="133"/>
      <c r="Q686" s="134">
        <f t="shared" si="815"/>
        <v>458</v>
      </c>
      <c r="S686" s="126" t="str">
        <f t="shared" si="816"/>
        <v>MAUTES</v>
      </c>
      <c r="T686" s="135">
        <f t="shared" si="817"/>
        <v>0</v>
      </c>
      <c r="V686" s="95"/>
      <c r="W686" s="137"/>
      <c r="X686" s="137"/>
      <c r="Y686" s="137"/>
      <c r="Z686" s="138"/>
      <c r="AB686" s="139"/>
      <c r="AC686" s="137"/>
      <c r="AD686" s="137"/>
      <c r="AE686" s="137"/>
      <c r="AF686" s="137"/>
      <c r="AG686" s="140"/>
      <c r="AI686" s="134">
        <f t="shared" si="818"/>
        <v>0</v>
      </c>
      <c r="AK686" s="141" t="str">
        <f t="shared" si="819"/>
        <v>YEGUA</v>
      </c>
      <c r="AL686" s="142">
        <f t="shared" si="820"/>
        <v>7</v>
      </c>
      <c r="AN686" s="95"/>
      <c r="AO686" s="144"/>
      <c r="AP686" s="144"/>
      <c r="AQ686" s="144"/>
      <c r="AR686" s="145"/>
      <c r="AS686" s="146"/>
      <c r="AT686" s="147"/>
      <c r="AU686" s="144"/>
      <c r="AV686" s="144"/>
      <c r="AW686" s="144"/>
      <c r="AX686" s="144"/>
      <c r="AY686" s="148"/>
      <c r="BA686" s="110">
        <f t="shared" si="821"/>
        <v>7</v>
      </c>
      <c r="BB686" s="149"/>
      <c r="BC686" s="126" t="str">
        <f t="shared" si="811"/>
        <v>MAUTES</v>
      </c>
      <c r="BD686" s="127">
        <f t="shared" si="822"/>
        <v>0</v>
      </c>
      <c r="BF686" s="113"/>
      <c r="BG686" s="151"/>
      <c r="BH686" s="151"/>
      <c r="BI686" s="151"/>
      <c r="BJ686" s="152"/>
      <c r="BL686" s="153"/>
      <c r="BM686" s="151"/>
      <c r="BN686" s="151"/>
      <c r="BO686" s="151"/>
      <c r="BP686" s="151"/>
      <c r="BQ686" s="154"/>
      <c r="BS686" s="110">
        <f t="shared" si="823"/>
        <v>0</v>
      </c>
      <c r="BT686" s="149"/>
      <c r="BU686" s="126" t="str">
        <f t="shared" si="812"/>
        <v>MAUTES</v>
      </c>
      <c r="BV686" s="127">
        <f t="shared" si="824"/>
        <v>0</v>
      </c>
      <c r="BX686" s="119"/>
      <c r="BY686" s="156"/>
      <c r="BZ686" s="156"/>
      <c r="CA686" s="156"/>
      <c r="CB686" s="157"/>
      <c r="CD686" s="158"/>
      <c r="CE686" s="156"/>
      <c r="CF686" s="156"/>
      <c r="CG686" s="156"/>
      <c r="CH686" s="156"/>
      <c r="CI686" s="159"/>
      <c r="CK686" s="110">
        <f t="shared" si="825"/>
        <v>0</v>
      </c>
    </row>
    <row r="687" spans="1:89" x14ac:dyDescent="0.3">
      <c r="A687" s="126">
        <f t="shared" si="813"/>
        <v>0</v>
      </c>
      <c r="B687" s="127">
        <f t="shared" si="814"/>
        <v>0</v>
      </c>
      <c r="D687" s="95"/>
      <c r="E687" s="129"/>
      <c r="F687" s="129"/>
      <c r="G687" s="129"/>
      <c r="H687" s="130"/>
      <c r="I687" s="131"/>
      <c r="J687" s="132"/>
      <c r="K687" s="129"/>
      <c r="L687" s="129"/>
      <c r="M687" s="129"/>
      <c r="N687" s="129"/>
      <c r="O687" s="133"/>
      <c r="Q687" s="134">
        <f t="shared" si="815"/>
        <v>0</v>
      </c>
      <c r="S687" s="126">
        <f t="shared" si="816"/>
        <v>0</v>
      </c>
      <c r="T687" s="135">
        <f t="shared" si="817"/>
        <v>0</v>
      </c>
      <c r="V687" s="95"/>
      <c r="W687" s="137"/>
      <c r="X687" s="137"/>
      <c r="Y687" s="137"/>
      <c r="Z687" s="138"/>
      <c r="AB687" s="139"/>
      <c r="AC687" s="137"/>
      <c r="AD687" s="137"/>
      <c r="AE687" s="137"/>
      <c r="AF687" s="137"/>
      <c r="AG687" s="140"/>
      <c r="AI687" s="134">
        <f t="shared" si="818"/>
        <v>0</v>
      </c>
      <c r="AK687" s="141">
        <f t="shared" si="819"/>
        <v>0</v>
      </c>
      <c r="AL687" s="142">
        <f t="shared" si="820"/>
        <v>0</v>
      </c>
      <c r="AN687" s="95"/>
      <c r="AO687" s="144"/>
      <c r="AP687" s="144"/>
      <c r="AQ687" s="144"/>
      <c r="AR687" s="145"/>
      <c r="AS687" s="146"/>
      <c r="AT687" s="147"/>
      <c r="AU687" s="144"/>
      <c r="AV687" s="144"/>
      <c r="AW687" s="144"/>
      <c r="AX687" s="144"/>
      <c r="AY687" s="148"/>
      <c r="BA687" s="110">
        <f t="shared" si="821"/>
        <v>0</v>
      </c>
      <c r="BB687" s="149"/>
      <c r="BC687" s="126">
        <f t="shared" si="811"/>
        <v>0</v>
      </c>
      <c r="BD687" s="127">
        <f t="shared" si="822"/>
        <v>0</v>
      </c>
      <c r="BF687" s="113"/>
      <c r="BG687" s="151"/>
      <c r="BH687" s="151"/>
      <c r="BI687" s="151"/>
      <c r="BJ687" s="152"/>
      <c r="BL687" s="153"/>
      <c r="BM687" s="151"/>
      <c r="BN687" s="151"/>
      <c r="BO687" s="151"/>
      <c r="BP687" s="151"/>
      <c r="BQ687" s="154"/>
      <c r="BS687" s="110">
        <f t="shared" si="823"/>
        <v>0</v>
      </c>
      <c r="BT687" s="149"/>
      <c r="BU687" s="126">
        <f t="shared" si="812"/>
        <v>0</v>
      </c>
      <c r="BV687" s="127">
        <f t="shared" si="824"/>
        <v>0</v>
      </c>
      <c r="BX687" s="119"/>
      <c r="BY687" s="156"/>
      <c r="BZ687" s="156"/>
      <c r="CA687" s="156"/>
      <c r="CB687" s="157"/>
      <c r="CD687" s="158"/>
      <c r="CE687" s="156"/>
      <c r="CF687" s="156"/>
      <c r="CG687" s="156"/>
      <c r="CH687" s="156"/>
      <c r="CI687" s="159"/>
      <c r="CK687" s="110">
        <f t="shared" si="825"/>
        <v>0</v>
      </c>
    </row>
    <row r="688" spans="1:89" x14ac:dyDescent="0.3">
      <c r="A688" s="126">
        <f t="shared" si="813"/>
        <v>0</v>
      </c>
      <c r="B688" s="127">
        <f t="shared" si="814"/>
        <v>0</v>
      </c>
      <c r="D688" s="95"/>
      <c r="E688" s="129"/>
      <c r="F688" s="129"/>
      <c r="G688" s="129"/>
      <c r="H688" s="130"/>
      <c r="I688" s="131"/>
      <c r="J688" s="132"/>
      <c r="K688" s="129"/>
      <c r="L688" s="129"/>
      <c r="M688" s="129"/>
      <c r="N688" s="129"/>
      <c r="O688" s="133"/>
      <c r="Q688" s="134">
        <f t="shared" si="815"/>
        <v>0</v>
      </c>
      <c r="S688" s="126">
        <f t="shared" si="816"/>
        <v>0</v>
      </c>
      <c r="T688" s="135">
        <f t="shared" si="817"/>
        <v>0</v>
      </c>
      <c r="V688" s="95"/>
      <c r="W688" s="137"/>
      <c r="X688" s="137"/>
      <c r="Y688" s="137"/>
      <c r="Z688" s="138"/>
      <c r="AB688" s="139"/>
      <c r="AC688" s="137"/>
      <c r="AD688" s="137"/>
      <c r="AE688" s="137"/>
      <c r="AF688" s="137"/>
      <c r="AG688" s="140"/>
      <c r="AI688" s="134">
        <f t="shared" si="818"/>
        <v>0</v>
      </c>
      <c r="AK688" s="141">
        <f t="shared" si="819"/>
        <v>0</v>
      </c>
      <c r="AL688" s="142">
        <f t="shared" si="820"/>
        <v>0</v>
      </c>
      <c r="AN688" s="95"/>
      <c r="AO688" s="144"/>
      <c r="AP688" s="144"/>
      <c r="AQ688" s="144"/>
      <c r="AR688" s="145"/>
      <c r="AS688" s="146"/>
      <c r="AT688" s="147"/>
      <c r="AU688" s="144"/>
      <c r="AV688" s="144"/>
      <c r="AW688" s="144"/>
      <c r="AX688" s="144"/>
      <c r="AY688" s="148"/>
      <c r="BA688" s="110">
        <f t="shared" si="821"/>
        <v>0</v>
      </c>
      <c r="BB688" s="149"/>
      <c r="BC688" s="126">
        <f t="shared" si="811"/>
        <v>0</v>
      </c>
      <c r="BD688" s="127">
        <f t="shared" si="822"/>
        <v>0</v>
      </c>
      <c r="BF688" s="113"/>
      <c r="BG688" s="151"/>
      <c r="BH688" s="151"/>
      <c r="BI688" s="151"/>
      <c r="BJ688" s="152"/>
      <c r="BL688" s="153"/>
      <c r="BM688" s="151"/>
      <c r="BN688" s="151"/>
      <c r="BO688" s="151"/>
      <c r="BP688" s="151"/>
      <c r="BQ688" s="154"/>
      <c r="BS688" s="110">
        <f t="shared" si="823"/>
        <v>0</v>
      </c>
      <c r="BT688" s="149"/>
      <c r="BU688" s="126">
        <f t="shared" si="812"/>
        <v>0</v>
      </c>
      <c r="BV688" s="127">
        <f t="shared" si="824"/>
        <v>0</v>
      </c>
      <c r="BX688" s="119"/>
      <c r="BY688" s="156"/>
      <c r="BZ688" s="156"/>
      <c r="CA688" s="156"/>
      <c r="CB688" s="157"/>
      <c r="CD688" s="158"/>
      <c r="CE688" s="156"/>
      <c r="CF688" s="156"/>
      <c r="CG688" s="156"/>
      <c r="CH688" s="156"/>
      <c r="CI688" s="159"/>
      <c r="CK688" s="110">
        <f t="shared" si="825"/>
        <v>0</v>
      </c>
    </row>
    <row r="689" spans="1:89" s="125" customFormat="1" x14ac:dyDescent="0.3">
      <c r="A689" s="93" t="s">
        <v>29</v>
      </c>
      <c r="B689" s="127"/>
      <c r="C689"/>
      <c r="D689" s="95"/>
      <c r="E689" s="160"/>
      <c r="F689" s="160"/>
      <c r="G689" s="160"/>
      <c r="H689" s="161"/>
      <c r="I689" s="131"/>
      <c r="J689" s="162"/>
      <c r="K689" s="163"/>
      <c r="L689" s="163"/>
      <c r="M689" s="163"/>
      <c r="N689" s="163"/>
      <c r="O689" s="164"/>
      <c r="P689"/>
      <c r="Q689" s="134"/>
      <c r="R689"/>
      <c r="S689" s="93" t="s">
        <v>29</v>
      </c>
      <c r="T689" s="135"/>
      <c r="U689"/>
      <c r="V689" s="95"/>
      <c r="W689" s="165"/>
      <c r="X689" s="165"/>
      <c r="Y689" s="165"/>
      <c r="Z689" s="166"/>
      <c r="AA689"/>
      <c r="AB689" s="167"/>
      <c r="AC689" s="168"/>
      <c r="AD689" s="168"/>
      <c r="AE689" s="168"/>
      <c r="AF689" s="168"/>
      <c r="AG689" s="169"/>
      <c r="AH689"/>
      <c r="AI689" s="101"/>
      <c r="AJ689"/>
      <c r="AK689" s="102" t="s">
        <v>30</v>
      </c>
      <c r="AL689" s="142"/>
      <c r="AM689" s="26"/>
      <c r="AN689" s="95"/>
      <c r="AO689" s="170"/>
      <c r="AP689" s="170"/>
      <c r="AQ689" s="170"/>
      <c r="AR689" s="171"/>
      <c r="AS689" s="107"/>
      <c r="AT689" s="172"/>
      <c r="AU689" s="170"/>
      <c r="AV689" s="170"/>
      <c r="AW689" s="170"/>
      <c r="AX689" s="170"/>
      <c r="AY689" s="173"/>
      <c r="AZ689" s="107"/>
      <c r="BA689" s="174"/>
      <c r="BB689" s="111"/>
      <c r="BC689" s="93" t="str">
        <f t="shared" si="811"/>
        <v>GAN. PRODUCCION</v>
      </c>
      <c r="BD689" s="127"/>
      <c r="BE689" s="26"/>
      <c r="BF689" s="113"/>
      <c r="BG689" s="114"/>
      <c r="BH689" s="114"/>
      <c r="BI689" s="114"/>
      <c r="BJ689" s="115"/>
      <c r="BK689" s="112"/>
      <c r="BL689" s="116"/>
      <c r="BM689" s="114"/>
      <c r="BN689" s="114"/>
      <c r="BO689" s="114"/>
      <c r="BP689" s="114"/>
      <c r="BQ689" s="117"/>
      <c r="BR689" s="26"/>
      <c r="BS689" s="118"/>
      <c r="BT689" s="111"/>
      <c r="BU689" s="93" t="str">
        <f t="shared" si="812"/>
        <v>GAN. PRODUCCION</v>
      </c>
      <c r="BV689" s="127"/>
      <c r="BW689" s="26"/>
      <c r="BX689" s="119"/>
      <c r="BY689" s="120"/>
      <c r="BZ689" s="120"/>
      <c r="CA689" s="120"/>
      <c r="CB689" s="121"/>
      <c r="CC689" s="112"/>
      <c r="CD689" s="122"/>
      <c r="CE689" s="120"/>
      <c r="CF689" s="120"/>
      <c r="CG689" s="120"/>
      <c r="CH689" s="120"/>
      <c r="CI689" s="123"/>
      <c r="CJ689" s="26"/>
      <c r="CK689" s="124"/>
    </row>
    <row r="690" spans="1:89" x14ac:dyDescent="0.3">
      <c r="A690" s="126" t="str">
        <f t="shared" ref="A690:A696" si="826">+A663</f>
        <v>VACAS EN PRODUCCION</v>
      </c>
      <c r="B690" s="127">
        <f t="shared" ref="B690:B696" si="827">+Q663</f>
        <v>0</v>
      </c>
      <c r="D690" s="95"/>
      <c r="E690" s="129"/>
      <c r="F690" s="129"/>
      <c r="G690" s="129"/>
      <c r="H690" s="130"/>
      <c r="I690" s="131"/>
      <c r="J690" s="132"/>
      <c r="K690" s="129"/>
      <c r="L690" s="129"/>
      <c r="M690" s="129"/>
      <c r="N690" s="129"/>
      <c r="O690" s="133"/>
      <c r="Q690" s="134">
        <f t="shared" ref="Q690:Q696" si="828">SUM(B690+D690+E690+F690+G690+H690-J690-K690-L690-M690-N690-O690)</f>
        <v>0</v>
      </c>
      <c r="S690" s="126" t="str">
        <f t="shared" ref="S690:S696" si="829">+S663</f>
        <v>VACAS EN PRODUCCION</v>
      </c>
      <c r="T690" s="135">
        <f t="shared" ref="T690:T696" si="830">+AI663</f>
        <v>167</v>
      </c>
      <c r="V690" s="95"/>
      <c r="W690" s="137"/>
      <c r="X690" s="137"/>
      <c r="Y690" s="137"/>
      <c r="Z690" s="138">
        <v>1</v>
      </c>
      <c r="AB690" s="139"/>
      <c r="AC690" s="137"/>
      <c r="AD690" s="137"/>
      <c r="AE690" s="137"/>
      <c r="AF690" s="137"/>
      <c r="AG690" s="140"/>
      <c r="AI690" s="134">
        <f t="shared" ref="AI690:AI696" si="831">SUM(T690+V690+W690+X690+Y690+Z690-AB690-AC690-AD690-AE690-AF690-AG690)</f>
        <v>168</v>
      </c>
      <c r="AK690" s="141" t="str">
        <f t="shared" ref="AK690:AK696" si="832">AK663</f>
        <v>POTRO HEMBRA</v>
      </c>
      <c r="AL690" s="142">
        <f t="shared" ref="AL690:AL696" si="833">+BA663</f>
        <v>1</v>
      </c>
      <c r="AN690" s="95"/>
      <c r="AO690" s="144"/>
      <c r="AP690" s="144"/>
      <c r="AQ690" s="144"/>
      <c r="AR690" s="145"/>
      <c r="AS690" s="146"/>
      <c r="AT690" s="147"/>
      <c r="AU690" s="144"/>
      <c r="AV690" s="144"/>
      <c r="AW690" s="144"/>
      <c r="AX690" s="144"/>
      <c r="AY690" s="148"/>
      <c r="BA690" s="110">
        <f t="shared" ref="BA690:BA696" si="834">SUM(AL690+AN690+AO690+AP690+AQ690+AR690-AT690-AU690-AV690-AW690-AX690-AY690)</f>
        <v>1</v>
      </c>
      <c r="BB690" s="149"/>
      <c r="BC690" s="126" t="str">
        <f t="shared" si="811"/>
        <v>VACAS EN PRODUCCION</v>
      </c>
      <c r="BD690" s="127">
        <f t="shared" ref="BD690:BD696" si="835">+BS663</f>
        <v>0</v>
      </c>
      <c r="BF690" s="113"/>
      <c r="BG690" s="151"/>
      <c r="BH690" s="151"/>
      <c r="BI690" s="151"/>
      <c r="BJ690" s="152"/>
      <c r="BL690" s="153"/>
      <c r="BM690" s="151"/>
      <c r="BN690" s="151"/>
      <c r="BO690" s="151"/>
      <c r="BP690" s="151"/>
      <c r="BQ690" s="154"/>
      <c r="BS690" s="110">
        <f t="shared" ref="BS690:BS696" si="836">SUM(BD690+BF690+BG690+BH690+BI690+BJ690-BL690-BM690-BN690-BO690-BP690-BQ690)</f>
        <v>0</v>
      </c>
      <c r="BT690" s="149"/>
      <c r="BU690" s="126" t="str">
        <f t="shared" si="812"/>
        <v>VACAS EN PRODUCCION</v>
      </c>
      <c r="BV690" s="127">
        <f>+CK663</f>
        <v>0</v>
      </c>
      <c r="BX690" s="119"/>
      <c r="BY690" s="156"/>
      <c r="BZ690" s="156"/>
      <c r="CA690" s="156"/>
      <c r="CB690" s="157"/>
      <c r="CD690" s="158"/>
      <c r="CE690" s="156"/>
      <c r="CF690" s="156"/>
      <c r="CG690" s="156"/>
      <c r="CH690" s="156"/>
      <c r="CI690" s="159"/>
      <c r="CK690" s="110">
        <f t="shared" ref="CK690:CK696" si="837">SUM(BV690+BX690+BY690+BZ690+CA690+CB690-CD690-CE690-CF690-CG690-CH690-CI690)</f>
        <v>0</v>
      </c>
    </row>
    <row r="691" spans="1:89" x14ac:dyDescent="0.3">
      <c r="A691" s="126" t="str">
        <f t="shared" si="826"/>
        <v>VACAS PREÑADAS</v>
      </c>
      <c r="B691" s="127">
        <f t="shared" si="827"/>
        <v>0</v>
      </c>
      <c r="D691" s="95"/>
      <c r="E691" s="129"/>
      <c r="F691" s="129"/>
      <c r="G691" s="129"/>
      <c r="H691" s="130"/>
      <c r="I691" s="131"/>
      <c r="J691" s="132"/>
      <c r="K691" s="129"/>
      <c r="L691" s="129"/>
      <c r="M691" s="129"/>
      <c r="N691" s="129"/>
      <c r="O691" s="133"/>
      <c r="Q691" s="134">
        <f t="shared" si="828"/>
        <v>0</v>
      </c>
      <c r="S691" s="126" t="str">
        <f t="shared" si="829"/>
        <v>VACAS PREÑADAS</v>
      </c>
      <c r="T691" s="135">
        <f t="shared" si="830"/>
        <v>4</v>
      </c>
      <c r="V691" s="95"/>
      <c r="W691" s="137"/>
      <c r="X691" s="137"/>
      <c r="Y691" s="137"/>
      <c r="Z691" s="138"/>
      <c r="AB691" s="139"/>
      <c r="AC691" s="137"/>
      <c r="AD691" s="137"/>
      <c r="AE691" s="137"/>
      <c r="AF691" s="137"/>
      <c r="AG691" s="140">
        <v>1</v>
      </c>
      <c r="AI691" s="134">
        <f t="shared" si="831"/>
        <v>3</v>
      </c>
      <c r="AK691" s="141" t="str">
        <f t="shared" si="832"/>
        <v>POTRO MACHO</v>
      </c>
      <c r="AL691" s="142">
        <f t="shared" si="833"/>
        <v>0</v>
      </c>
      <c r="AN691" s="95"/>
      <c r="AO691" s="144"/>
      <c r="AP691" s="144"/>
      <c r="AQ691" s="144"/>
      <c r="AR691" s="145"/>
      <c r="AS691" s="146"/>
      <c r="AT691" s="147"/>
      <c r="AU691" s="144"/>
      <c r="AV691" s="144"/>
      <c r="AW691" s="144"/>
      <c r="AX691" s="144"/>
      <c r="AY691" s="148"/>
      <c r="BA691" s="110">
        <f t="shared" si="834"/>
        <v>0</v>
      </c>
      <c r="BB691" s="149"/>
      <c r="BC691" s="126" t="str">
        <f t="shared" si="811"/>
        <v>VACAS PREÑADAS</v>
      </c>
      <c r="BD691" s="127">
        <f t="shared" si="835"/>
        <v>0</v>
      </c>
      <c r="BF691" s="113"/>
      <c r="BG691" s="151"/>
      <c r="BH691" s="151"/>
      <c r="BI691" s="151"/>
      <c r="BJ691" s="152"/>
      <c r="BL691" s="153"/>
      <c r="BM691" s="151"/>
      <c r="BN691" s="151"/>
      <c r="BO691" s="151"/>
      <c r="BP691" s="151"/>
      <c r="BQ691" s="154"/>
      <c r="BS691" s="110">
        <f t="shared" si="836"/>
        <v>0</v>
      </c>
      <c r="BT691" s="149"/>
      <c r="BU691" s="126" t="str">
        <f t="shared" si="812"/>
        <v>VACAS PREÑADAS</v>
      </c>
      <c r="BV691" s="127">
        <f t="shared" ref="BV691:BV696" si="838">+CK664</f>
        <v>0</v>
      </c>
      <c r="BX691" s="119"/>
      <c r="BY691" s="156"/>
      <c r="BZ691" s="156"/>
      <c r="CA691" s="156"/>
      <c r="CB691" s="157"/>
      <c r="CD691" s="158"/>
      <c r="CE691" s="156"/>
      <c r="CF691" s="156"/>
      <c r="CG691" s="156"/>
      <c r="CH691" s="156"/>
      <c r="CI691" s="159"/>
      <c r="CK691" s="110">
        <f t="shared" si="837"/>
        <v>0</v>
      </c>
    </row>
    <row r="692" spans="1:89" x14ac:dyDescent="0.3">
      <c r="A692" s="126" t="str">
        <f t="shared" si="826"/>
        <v>VACAS VACIAS</v>
      </c>
      <c r="B692" s="127">
        <f t="shared" si="827"/>
        <v>2</v>
      </c>
      <c r="D692" s="95"/>
      <c r="E692" s="129"/>
      <c r="F692" s="129"/>
      <c r="G692" s="129"/>
      <c r="H692" s="130"/>
      <c r="I692" s="131"/>
      <c r="J692" s="132"/>
      <c r="K692" s="129"/>
      <c r="L692" s="129"/>
      <c r="M692" s="129"/>
      <c r="N692" s="129"/>
      <c r="O692" s="133"/>
      <c r="Q692" s="134">
        <f t="shared" si="828"/>
        <v>2</v>
      </c>
      <c r="S692" s="126" t="str">
        <f t="shared" si="829"/>
        <v>VACAS VACIAS</v>
      </c>
      <c r="T692" s="135">
        <f t="shared" si="830"/>
        <v>0</v>
      </c>
      <c r="V692" s="95"/>
      <c r="W692" s="137"/>
      <c r="X692" s="137"/>
      <c r="Y692" s="137"/>
      <c r="Z692" s="138"/>
      <c r="AB692" s="139"/>
      <c r="AC692" s="137"/>
      <c r="AD692" s="137"/>
      <c r="AE692" s="137"/>
      <c r="AF692" s="137"/>
      <c r="AG692" s="140"/>
      <c r="AI692" s="134">
        <f t="shared" si="831"/>
        <v>0</v>
      </c>
      <c r="AK692" s="141" t="str">
        <f t="shared" si="832"/>
        <v>CABALLO</v>
      </c>
      <c r="AL692" s="142">
        <f t="shared" si="833"/>
        <v>1</v>
      </c>
      <c r="AN692" s="95"/>
      <c r="AO692" s="144"/>
      <c r="AP692" s="144"/>
      <c r="AQ692" s="144"/>
      <c r="AR692" s="145"/>
      <c r="AS692" s="146"/>
      <c r="AT692" s="147"/>
      <c r="AU692" s="144"/>
      <c r="AV692" s="144"/>
      <c r="AW692" s="144"/>
      <c r="AX692" s="144"/>
      <c r="AY692" s="148"/>
      <c r="BA692" s="110">
        <f t="shared" si="834"/>
        <v>1</v>
      </c>
      <c r="BB692" s="149"/>
      <c r="BC692" s="126" t="str">
        <f t="shared" si="811"/>
        <v>VACAS VACIAS</v>
      </c>
      <c r="BD692" s="127">
        <f t="shared" si="835"/>
        <v>0</v>
      </c>
      <c r="BF692" s="113"/>
      <c r="BG692" s="151"/>
      <c r="BH692" s="151"/>
      <c r="BI692" s="151"/>
      <c r="BJ692" s="152"/>
      <c r="BL692" s="153"/>
      <c r="BM692" s="151"/>
      <c r="BN692" s="151"/>
      <c r="BO692" s="151"/>
      <c r="BP692" s="151"/>
      <c r="BQ692" s="154"/>
      <c r="BS692" s="110">
        <f t="shared" si="836"/>
        <v>0</v>
      </c>
      <c r="BT692" s="149"/>
      <c r="BU692" s="126" t="str">
        <f t="shared" si="812"/>
        <v>VACAS VACIAS</v>
      </c>
      <c r="BV692" s="127">
        <f t="shared" si="838"/>
        <v>0</v>
      </c>
      <c r="BX692" s="119"/>
      <c r="BY692" s="156"/>
      <c r="BZ692" s="156"/>
      <c r="CA692" s="156"/>
      <c r="CB692" s="157"/>
      <c r="CD692" s="158"/>
      <c r="CE692" s="156"/>
      <c r="CF692" s="156"/>
      <c r="CG692" s="156"/>
      <c r="CH692" s="156"/>
      <c r="CI692" s="159"/>
      <c r="CK692" s="110">
        <f t="shared" si="837"/>
        <v>0</v>
      </c>
    </row>
    <row r="693" spans="1:89" x14ac:dyDescent="0.3">
      <c r="A693" s="126" t="str">
        <f t="shared" si="826"/>
        <v>NOVILLAS VACIAS</v>
      </c>
      <c r="B693" s="127">
        <f t="shared" si="827"/>
        <v>1</v>
      </c>
      <c r="D693" s="95"/>
      <c r="E693" s="129"/>
      <c r="F693" s="129"/>
      <c r="G693" s="129"/>
      <c r="H693" s="130"/>
      <c r="I693" s="131"/>
      <c r="J693" s="132"/>
      <c r="K693" s="129"/>
      <c r="L693" s="129"/>
      <c r="M693" s="129"/>
      <c r="N693" s="129"/>
      <c r="O693" s="133"/>
      <c r="Q693" s="134">
        <f t="shared" si="828"/>
        <v>1</v>
      </c>
      <c r="S693" s="126" t="str">
        <f t="shared" si="829"/>
        <v>NOVILLAS VACIAS</v>
      </c>
      <c r="T693" s="135">
        <f t="shared" si="830"/>
        <v>0</v>
      </c>
      <c r="V693" s="95"/>
      <c r="W693" s="137"/>
      <c r="X693" s="137"/>
      <c r="Y693" s="137"/>
      <c r="Z693" s="138"/>
      <c r="AB693" s="139"/>
      <c r="AC693" s="137"/>
      <c r="AD693" s="137"/>
      <c r="AE693" s="137"/>
      <c r="AF693" s="137"/>
      <c r="AG693" s="140"/>
      <c r="AI693" s="134">
        <f t="shared" si="831"/>
        <v>0</v>
      </c>
      <c r="AK693" s="141" t="str">
        <f t="shared" si="832"/>
        <v>YEGUA</v>
      </c>
      <c r="AL693" s="142">
        <f t="shared" si="833"/>
        <v>1</v>
      </c>
      <c r="AN693" s="95"/>
      <c r="AO693" s="144"/>
      <c r="AP693" s="144"/>
      <c r="AQ693" s="144"/>
      <c r="AR693" s="145"/>
      <c r="AS693" s="146"/>
      <c r="AT693" s="147"/>
      <c r="AU693" s="144"/>
      <c r="AV693" s="144"/>
      <c r="AW693" s="144"/>
      <c r="AX693" s="144"/>
      <c r="AY693" s="148"/>
      <c r="BA693" s="110">
        <f t="shared" si="834"/>
        <v>1</v>
      </c>
      <c r="BB693" s="149"/>
      <c r="BC693" s="126" t="str">
        <f t="shared" si="811"/>
        <v>NOVILLAS VACIAS</v>
      </c>
      <c r="BD693" s="127">
        <f t="shared" si="835"/>
        <v>0</v>
      </c>
      <c r="BF693" s="113"/>
      <c r="BG693" s="151"/>
      <c r="BH693" s="151"/>
      <c r="BI693" s="151"/>
      <c r="BJ693" s="152"/>
      <c r="BL693" s="153"/>
      <c r="BM693" s="151"/>
      <c r="BN693" s="151"/>
      <c r="BO693" s="151"/>
      <c r="BP693" s="151"/>
      <c r="BQ693" s="154"/>
      <c r="BS693" s="110">
        <f t="shared" si="836"/>
        <v>0</v>
      </c>
      <c r="BT693" s="149"/>
      <c r="BU693" s="126" t="str">
        <f t="shared" si="812"/>
        <v>NOVILLAS VACIAS</v>
      </c>
      <c r="BV693" s="127">
        <f t="shared" si="838"/>
        <v>0</v>
      </c>
      <c r="BX693" s="119"/>
      <c r="BY693" s="156"/>
      <c r="BZ693" s="156"/>
      <c r="CA693" s="156"/>
      <c r="CB693" s="157"/>
      <c r="CD693" s="158"/>
      <c r="CE693" s="156"/>
      <c r="CF693" s="156"/>
      <c r="CG693" s="156"/>
      <c r="CH693" s="156"/>
      <c r="CI693" s="159"/>
      <c r="CK693" s="110">
        <f t="shared" si="837"/>
        <v>0</v>
      </c>
    </row>
    <row r="694" spans="1:89" x14ac:dyDescent="0.3">
      <c r="A694" s="126" t="str">
        <f t="shared" si="826"/>
        <v xml:space="preserve">NOVILLAS PREÑADAS </v>
      </c>
      <c r="B694" s="127">
        <f t="shared" si="827"/>
        <v>0</v>
      </c>
      <c r="D694" s="95"/>
      <c r="E694" s="129"/>
      <c r="F694" s="129"/>
      <c r="G694" s="129"/>
      <c r="H694" s="130"/>
      <c r="I694" s="131"/>
      <c r="J694" s="132"/>
      <c r="K694" s="129"/>
      <c r="L694" s="129"/>
      <c r="M694" s="129"/>
      <c r="N694" s="129"/>
      <c r="O694" s="133"/>
      <c r="Q694" s="134">
        <f t="shared" si="828"/>
        <v>0</v>
      </c>
      <c r="S694" s="126" t="str">
        <f t="shared" si="829"/>
        <v xml:space="preserve">NOVILLAS PREÑADAS </v>
      </c>
      <c r="T694" s="135">
        <f t="shared" si="830"/>
        <v>3</v>
      </c>
      <c r="V694" s="95"/>
      <c r="W694" s="137"/>
      <c r="X694" s="137"/>
      <c r="Y694" s="137"/>
      <c r="Z694" s="138"/>
      <c r="AB694" s="139"/>
      <c r="AC694" s="137"/>
      <c r="AD694" s="137"/>
      <c r="AE694" s="137"/>
      <c r="AF694" s="137"/>
      <c r="AG694" s="140"/>
      <c r="AI694" s="134">
        <f t="shared" si="831"/>
        <v>3</v>
      </c>
      <c r="AK694" s="141">
        <f t="shared" si="832"/>
        <v>0</v>
      </c>
      <c r="AL694" s="142">
        <f t="shared" si="833"/>
        <v>0</v>
      </c>
      <c r="AN694" s="95"/>
      <c r="AO694" s="144"/>
      <c r="AP694" s="144"/>
      <c r="AQ694" s="144"/>
      <c r="AR694" s="145"/>
      <c r="AS694" s="146"/>
      <c r="AT694" s="147"/>
      <c r="AU694" s="144"/>
      <c r="AV694" s="144"/>
      <c r="AW694" s="144"/>
      <c r="AX694" s="144"/>
      <c r="AY694" s="148"/>
      <c r="BA694" s="110">
        <f t="shared" si="834"/>
        <v>0</v>
      </c>
      <c r="BB694" s="149"/>
      <c r="BC694" s="126" t="str">
        <f t="shared" si="811"/>
        <v xml:space="preserve">NOVILLAS PREÑADAS </v>
      </c>
      <c r="BD694" s="127">
        <f t="shared" si="835"/>
        <v>0</v>
      </c>
      <c r="BF694" s="113"/>
      <c r="BG694" s="151"/>
      <c r="BH694" s="151"/>
      <c r="BI694" s="151"/>
      <c r="BJ694" s="152"/>
      <c r="BL694" s="153"/>
      <c r="BM694" s="151"/>
      <c r="BN694" s="151"/>
      <c r="BO694" s="151"/>
      <c r="BP694" s="151"/>
      <c r="BQ694" s="154"/>
      <c r="BS694" s="110">
        <f t="shared" si="836"/>
        <v>0</v>
      </c>
      <c r="BT694" s="149"/>
      <c r="BU694" s="126" t="str">
        <f t="shared" si="812"/>
        <v xml:space="preserve">NOVILLAS PREÑADAS </v>
      </c>
      <c r="BV694" s="127">
        <f t="shared" si="838"/>
        <v>0</v>
      </c>
      <c r="BX694" s="119"/>
      <c r="BY694" s="156"/>
      <c r="BZ694" s="156"/>
      <c r="CA694" s="156"/>
      <c r="CB694" s="157"/>
      <c r="CD694" s="158"/>
      <c r="CE694" s="156"/>
      <c r="CF694" s="156"/>
      <c r="CG694" s="156"/>
      <c r="CH694" s="156"/>
      <c r="CI694" s="159"/>
      <c r="CK694" s="110">
        <f t="shared" si="837"/>
        <v>0</v>
      </c>
    </row>
    <row r="695" spans="1:89" x14ac:dyDescent="0.3">
      <c r="A695" s="126" t="str">
        <f t="shared" si="826"/>
        <v>TOROS</v>
      </c>
      <c r="B695" s="127">
        <f t="shared" si="827"/>
        <v>1</v>
      </c>
      <c r="D695" s="95"/>
      <c r="E695" s="129"/>
      <c r="F695" s="129"/>
      <c r="G695" s="129"/>
      <c r="H695" s="130"/>
      <c r="I695" s="131"/>
      <c r="J695" s="132"/>
      <c r="K695" s="129"/>
      <c r="L695" s="129"/>
      <c r="M695" s="129"/>
      <c r="N695" s="129"/>
      <c r="O695" s="133"/>
      <c r="Q695" s="134">
        <f t="shared" si="828"/>
        <v>1</v>
      </c>
      <c r="S695" s="126" t="str">
        <f t="shared" si="829"/>
        <v>TOROS</v>
      </c>
      <c r="T695" s="135">
        <f t="shared" si="830"/>
        <v>16</v>
      </c>
      <c r="V695" s="95"/>
      <c r="W695" s="137"/>
      <c r="X695" s="137"/>
      <c r="Y695" s="137"/>
      <c r="Z695" s="138"/>
      <c r="AB695" s="139"/>
      <c r="AC695" s="137"/>
      <c r="AD695" s="137"/>
      <c r="AE695" s="137"/>
      <c r="AF695" s="137"/>
      <c r="AG695" s="140"/>
      <c r="AI695" s="134">
        <f t="shared" si="831"/>
        <v>16</v>
      </c>
      <c r="AK695" s="141">
        <f t="shared" si="832"/>
        <v>0</v>
      </c>
      <c r="AL695" s="142">
        <f t="shared" si="833"/>
        <v>0</v>
      </c>
      <c r="AN695" s="95"/>
      <c r="AO695" s="144"/>
      <c r="AP695" s="144"/>
      <c r="AQ695" s="144"/>
      <c r="AR695" s="145"/>
      <c r="AS695" s="146"/>
      <c r="AT695" s="147"/>
      <c r="AU695" s="144"/>
      <c r="AV695" s="144"/>
      <c r="AW695" s="144"/>
      <c r="AX695" s="144"/>
      <c r="AY695" s="148"/>
      <c r="BA695" s="110">
        <f t="shared" si="834"/>
        <v>0</v>
      </c>
      <c r="BB695" s="149"/>
      <c r="BC695" s="126" t="str">
        <f t="shared" si="811"/>
        <v>TOROS</v>
      </c>
      <c r="BD695" s="127">
        <f t="shared" si="835"/>
        <v>0</v>
      </c>
      <c r="BF695" s="113"/>
      <c r="BG695" s="151"/>
      <c r="BH695" s="151"/>
      <c r="BI695" s="151"/>
      <c r="BJ695" s="152"/>
      <c r="BL695" s="153"/>
      <c r="BM695" s="151"/>
      <c r="BN695" s="151"/>
      <c r="BO695" s="151"/>
      <c r="BP695" s="151"/>
      <c r="BQ695" s="154"/>
      <c r="BS695" s="110">
        <f t="shared" si="836"/>
        <v>0</v>
      </c>
      <c r="BT695" s="149"/>
      <c r="BU695" s="126" t="str">
        <f t="shared" si="812"/>
        <v>TOROS</v>
      </c>
      <c r="BV695" s="127">
        <f t="shared" si="838"/>
        <v>2</v>
      </c>
      <c r="BX695" s="119"/>
      <c r="BY695" s="156"/>
      <c r="BZ695" s="156"/>
      <c r="CA695" s="156"/>
      <c r="CB695" s="157"/>
      <c r="CD695" s="158"/>
      <c r="CE695" s="156"/>
      <c r="CF695" s="156"/>
      <c r="CG695" s="156"/>
      <c r="CH695" s="156"/>
      <c r="CI695" s="159"/>
      <c r="CK695" s="110">
        <f t="shared" si="837"/>
        <v>2</v>
      </c>
    </row>
    <row r="696" spans="1:89" x14ac:dyDescent="0.3">
      <c r="A696" s="126">
        <f t="shared" si="826"/>
        <v>0</v>
      </c>
      <c r="B696" s="127">
        <f t="shared" si="827"/>
        <v>0</v>
      </c>
      <c r="D696" s="95"/>
      <c r="E696" s="129"/>
      <c r="F696" s="129"/>
      <c r="G696" s="129"/>
      <c r="H696" s="130"/>
      <c r="I696" s="131"/>
      <c r="J696" s="132"/>
      <c r="K696" s="129"/>
      <c r="L696" s="129"/>
      <c r="M696" s="129"/>
      <c r="N696" s="129"/>
      <c r="O696" s="133"/>
      <c r="Q696" s="134">
        <f t="shared" si="828"/>
        <v>0</v>
      </c>
      <c r="S696" s="126">
        <f t="shared" si="829"/>
        <v>0</v>
      </c>
      <c r="T696" s="135">
        <f t="shared" si="830"/>
        <v>0</v>
      </c>
      <c r="V696" s="95"/>
      <c r="W696" s="137"/>
      <c r="X696" s="137"/>
      <c r="Y696" s="137"/>
      <c r="Z696" s="138"/>
      <c r="AB696" s="139"/>
      <c r="AC696" s="137"/>
      <c r="AD696" s="137"/>
      <c r="AE696" s="137"/>
      <c r="AF696" s="137"/>
      <c r="AG696" s="140"/>
      <c r="AI696" s="134">
        <f t="shared" si="831"/>
        <v>0</v>
      </c>
      <c r="AK696" s="141">
        <f t="shared" si="832"/>
        <v>0</v>
      </c>
      <c r="AL696" s="142">
        <f t="shared" si="833"/>
        <v>0</v>
      </c>
      <c r="AN696" s="95"/>
      <c r="AO696" s="144"/>
      <c r="AP696" s="144"/>
      <c r="AQ696" s="144"/>
      <c r="AR696" s="145"/>
      <c r="AS696" s="146"/>
      <c r="AT696" s="147"/>
      <c r="AU696" s="144"/>
      <c r="AV696" s="144"/>
      <c r="AW696" s="144"/>
      <c r="AX696" s="144"/>
      <c r="AY696" s="148"/>
      <c r="BA696" s="110">
        <f t="shared" si="834"/>
        <v>0</v>
      </c>
      <c r="BB696" s="149"/>
      <c r="BC696" s="126">
        <f t="shared" si="811"/>
        <v>0</v>
      </c>
      <c r="BD696" s="127">
        <f t="shared" si="835"/>
        <v>0</v>
      </c>
      <c r="BF696" s="113"/>
      <c r="BG696" s="151"/>
      <c r="BH696" s="151"/>
      <c r="BI696" s="151"/>
      <c r="BJ696" s="152"/>
      <c r="BL696" s="153"/>
      <c r="BM696" s="151"/>
      <c r="BN696" s="151"/>
      <c r="BO696" s="151"/>
      <c r="BP696" s="151"/>
      <c r="BQ696" s="154"/>
      <c r="BS696" s="110">
        <f t="shared" si="836"/>
        <v>0</v>
      </c>
      <c r="BT696" s="149"/>
      <c r="BU696" s="126">
        <f t="shared" si="812"/>
        <v>0</v>
      </c>
      <c r="BV696" s="127">
        <f t="shared" si="838"/>
        <v>0</v>
      </c>
      <c r="BX696" s="119"/>
      <c r="BY696" s="156"/>
      <c r="BZ696" s="156"/>
      <c r="CA696" s="156"/>
      <c r="CB696" s="157"/>
      <c r="CD696" s="158"/>
      <c r="CE696" s="156"/>
      <c r="CF696" s="156"/>
      <c r="CG696" s="156"/>
      <c r="CH696" s="156"/>
      <c r="CI696" s="159"/>
      <c r="CK696" s="110">
        <f t="shared" si="837"/>
        <v>0</v>
      </c>
    </row>
    <row r="697" spans="1:89" s="125" customFormat="1" x14ac:dyDescent="0.3">
      <c r="A697" s="93" t="s">
        <v>37</v>
      </c>
      <c r="B697" s="127"/>
      <c r="C697"/>
      <c r="D697" s="95"/>
      <c r="E697" s="160"/>
      <c r="F697" s="160"/>
      <c r="G697" s="160"/>
      <c r="H697" s="161"/>
      <c r="I697" s="131"/>
      <c r="J697" s="175"/>
      <c r="K697" s="160"/>
      <c r="L697" s="160"/>
      <c r="M697" s="160"/>
      <c r="N697" s="160"/>
      <c r="O697" s="176"/>
      <c r="P697"/>
      <c r="Q697" s="134"/>
      <c r="R697"/>
      <c r="S697" s="93" t="s">
        <v>37</v>
      </c>
      <c r="T697" s="135"/>
      <c r="U697"/>
      <c r="V697" s="95"/>
      <c r="W697" s="165"/>
      <c r="X697" s="165"/>
      <c r="Y697" s="165"/>
      <c r="Z697" s="166"/>
      <c r="AA697"/>
      <c r="AB697" s="177"/>
      <c r="AC697" s="165"/>
      <c r="AD697" s="165"/>
      <c r="AE697" s="165"/>
      <c r="AF697" s="165"/>
      <c r="AG697" s="178"/>
      <c r="AH697"/>
      <c r="AI697" s="101"/>
      <c r="AJ697"/>
      <c r="AK697" s="102"/>
      <c r="AL697" s="142"/>
      <c r="AM697" s="26"/>
      <c r="AN697" s="95"/>
      <c r="AO697" s="170"/>
      <c r="AP697" s="170"/>
      <c r="AQ697" s="170"/>
      <c r="AR697" s="171"/>
      <c r="AS697" s="107"/>
      <c r="AT697" s="172"/>
      <c r="AU697" s="170"/>
      <c r="AV697" s="170"/>
      <c r="AW697" s="170"/>
      <c r="AX697" s="170"/>
      <c r="AY697" s="173"/>
      <c r="AZ697" s="107"/>
      <c r="BA697" s="174"/>
      <c r="BB697" s="111"/>
      <c r="BC697" s="93" t="str">
        <f>BC670</f>
        <v>GAN. CEBA</v>
      </c>
      <c r="BD697" s="127"/>
      <c r="BE697" s="26"/>
      <c r="BF697" s="113"/>
      <c r="BG697" s="114"/>
      <c r="BH697" s="114"/>
      <c r="BI697" s="114"/>
      <c r="BJ697" s="115"/>
      <c r="BK697" s="112"/>
      <c r="BL697" s="116"/>
      <c r="BM697" s="114"/>
      <c r="BN697" s="114"/>
      <c r="BO697" s="114"/>
      <c r="BP697" s="114"/>
      <c r="BQ697" s="117"/>
      <c r="BR697" s="26"/>
      <c r="BS697" s="118"/>
      <c r="BT697" s="111"/>
      <c r="BU697" s="93" t="str">
        <f>BU670</f>
        <v>GAN. CEBA</v>
      </c>
      <c r="BV697" s="127"/>
      <c r="BW697" s="26"/>
      <c r="BX697" s="119"/>
      <c r="BY697" s="120"/>
      <c r="BZ697" s="120"/>
      <c r="CA697" s="120"/>
      <c r="CB697" s="121"/>
      <c r="CC697" s="112"/>
      <c r="CD697" s="122"/>
      <c r="CE697" s="120"/>
      <c r="CF697" s="120"/>
      <c r="CG697" s="120"/>
      <c r="CH697" s="120"/>
      <c r="CI697" s="123"/>
      <c r="CJ697" s="26"/>
      <c r="CK697" s="124"/>
    </row>
    <row r="698" spans="1:89" x14ac:dyDescent="0.3">
      <c r="A698" s="126" t="str">
        <f>+A671</f>
        <v>NOVILLOS</v>
      </c>
      <c r="B698" s="127">
        <f>+Q671</f>
        <v>45</v>
      </c>
      <c r="D698" s="95"/>
      <c r="E698" s="129"/>
      <c r="F698" s="129"/>
      <c r="G698" s="129"/>
      <c r="H698" s="130"/>
      <c r="I698" s="131"/>
      <c r="J698" s="132"/>
      <c r="K698" s="129"/>
      <c r="L698" s="129"/>
      <c r="M698" s="129"/>
      <c r="N698" s="129"/>
      <c r="O698" s="133"/>
      <c r="Q698" s="134">
        <f>SUM(B698+D698+E698+F698+G698+H698-J698-K698-L698-M698-N698-O698)</f>
        <v>45</v>
      </c>
      <c r="S698" s="126" t="str">
        <f>+S671</f>
        <v>NOVILLOS</v>
      </c>
      <c r="T698" s="135">
        <f>+AI671</f>
        <v>0</v>
      </c>
      <c r="V698" s="95"/>
      <c r="W698" s="137"/>
      <c r="X698" s="137"/>
      <c r="Y698" s="137"/>
      <c r="Z698" s="138"/>
      <c r="AB698" s="139"/>
      <c r="AC698" s="137"/>
      <c r="AD698" s="137"/>
      <c r="AE698" s="137"/>
      <c r="AF698" s="137"/>
      <c r="AG698" s="140"/>
      <c r="AI698" s="134">
        <f>SUM(T698+V698+W698+X698+Y698+Z698-AB698-AC698-AD698-AE698-AF698-AG698)</f>
        <v>0</v>
      </c>
      <c r="AK698" s="179">
        <f>AK671</f>
        <v>0</v>
      </c>
      <c r="AL698" s="142">
        <f>+BA671</f>
        <v>0</v>
      </c>
      <c r="AN698" s="95"/>
      <c r="AO698" s="144"/>
      <c r="AP698" s="144"/>
      <c r="AQ698" s="144"/>
      <c r="AR698" s="145"/>
      <c r="AS698" s="146"/>
      <c r="AT698" s="147"/>
      <c r="AU698" s="144"/>
      <c r="AV698" s="144"/>
      <c r="AW698" s="144"/>
      <c r="AX698" s="144"/>
      <c r="AY698" s="148"/>
      <c r="BA698" s="110">
        <f>SUM(AL698+AN698+AO698+AP698+AQ698+AR698-AT698-AU698-AV698-AW698-AX698-AY698)</f>
        <v>0</v>
      </c>
      <c r="BB698" s="149"/>
      <c r="BC698" s="126" t="str">
        <f t="shared" si="811"/>
        <v>NOVILLOS</v>
      </c>
      <c r="BD698" s="127">
        <f>+BS671</f>
        <v>275</v>
      </c>
      <c r="BF698" s="113"/>
      <c r="BG698" s="151"/>
      <c r="BH698" s="151"/>
      <c r="BI698" s="151"/>
      <c r="BJ698" s="152"/>
      <c r="BL698" s="153"/>
      <c r="BM698" s="151"/>
      <c r="BN698" s="151"/>
      <c r="BO698" s="151"/>
      <c r="BP698" s="151"/>
      <c r="BQ698" s="154"/>
      <c r="BS698" s="110">
        <f>SUM(BD698+BF698+BG698+BH698+BI698+BJ698-BL698-BM698-BN698-BO698-BP698-BQ698)</f>
        <v>275</v>
      </c>
      <c r="BT698" s="149"/>
      <c r="BU698" s="126" t="str">
        <f t="shared" si="812"/>
        <v>NOVILLOS</v>
      </c>
      <c r="BV698" s="127">
        <f>+CK671</f>
        <v>176</v>
      </c>
      <c r="BX698" s="119"/>
      <c r="BY698" s="156"/>
      <c r="BZ698" s="156"/>
      <c r="CA698" s="156"/>
      <c r="CB698" s="157"/>
      <c r="CD698" s="158"/>
      <c r="CE698" s="156"/>
      <c r="CF698" s="156"/>
      <c r="CG698" s="156"/>
      <c r="CH698" s="156"/>
      <c r="CI698" s="159"/>
      <c r="CK698" s="110">
        <f>SUM(BV698+BX698+BY698+BZ698+CA698+CB698-CD698-CE698-CF698-CG698-CH698-CI698)</f>
        <v>176</v>
      </c>
    </row>
    <row r="699" spans="1:89" x14ac:dyDescent="0.3">
      <c r="A699" s="126" t="str">
        <f>+A672</f>
        <v>CALENTADORES</v>
      </c>
      <c r="B699" s="127">
        <f>+Q672</f>
        <v>0</v>
      </c>
      <c r="D699" s="95"/>
      <c r="E699" s="129"/>
      <c r="F699" s="129"/>
      <c r="G699" s="129"/>
      <c r="H699" s="130"/>
      <c r="I699" s="131"/>
      <c r="J699" s="132"/>
      <c r="K699" s="129"/>
      <c r="L699" s="129"/>
      <c r="M699" s="129"/>
      <c r="N699" s="129"/>
      <c r="O699" s="133"/>
      <c r="Q699" s="134">
        <f>SUM(B699+D699+E699+F699+G699+H699-J699-K699-L699-M699-N699-O699)</f>
        <v>0</v>
      </c>
      <c r="S699" s="126" t="str">
        <f>+S672</f>
        <v>CALENTADORES</v>
      </c>
      <c r="T699" s="135">
        <f>+AI672</f>
        <v>0</v>
      </c>
      <c r="V699" s="95"/>
      <c r="W699" s="137"/>
      <c r="X699" s="137"/>
      <c r="Y699" s="137"/>
      <c r="Z699" s="138"/>
      <c r="AB699" s="139"/>
      <c r="AC699" s="137"/>
      <c r="AD699" s="137"/>
      <c r="AE699" s="137"/>
      <c r="AF699" s="137"/>
      <c r="AG699" s="140"/>
      <c r="AI699" s="134">
        <f>SUM(T699+V699+W699+X699+Y699+Z699-AB699-AC699-AD699-AE699-AF699-AG699)</f>
        <v>0</v>
      </c>
      <c r="AK699" s="179">
        <f>AK672</f>
        <v>0</v>
      </c>
      <c r="AL699" s="142">
        <f>+BA672</f>
        <v>0</v>
      </c>
      <c r="AN699" s="95"/>
      <c r="AO699" s="144"/>
      <c r="AP699" s="144"/>
      <c r="AQ699" s="144"/>
      <c r="AR699" s="145"/>
      <c r="AS699" s="146"/>
      <c r="AT699" s="147"/>
      <c r="AU699" s="144"/>
      <c r="AV699" s="144"/>
      <c r="AW699" s="144"/>
      <c r="AX699" s="144"/>
      <c r="AY699" s="148"/>
      <c r="BA699" s="110">
        <f>SUM(AL699+AN699+AO699+AP699+AQ699+AR699-AT699-AU699-AV699-AW699-AX699-AY699)</f>
        <v>0</v>
      </c>
      <c r="BB699" s="149"/>
      <c r="BC699" s="126" t="str">
        <f t="shared" si="811"/>
        <v>CALENTADORES</v>
      </c>
      <c r="BD699" s="127">
        <f>+BS672</f>
        <v>0</v>
      </c>
      <c r="BF699" s="113"/>
      <c r="BG699" s="151"/>
      <c r="BH699" s="151"/>
      <c r="BI699" s="151"/>
      <c r="BJ699" s="152"/>
      <c r="BL699" s="153"/>
      <c r="BM699" s="151"/>
      <c r="BN699" s="151"/>
      <c r="BO699" s="151"/>
      <c r="BP699" s="151"/>
      <c r="BQ699" s="154"/>
      <c r="BS699" s="110">
        <f>SUM(BD699+BF699+BG699+BH699+BI699+BJ699-BL699-BM699-BN699-BO699-BP699-BQ699)</f>
        <v>0</v>
      </c>
      <c r="BT699" s="149"/>
      <c r="BU699" s="126" t="str">
        <f t="shared" si="812"/>
        <v>CALENTADORES</v>
      </c>
      <c r="BV699" s="127">
        <f>+CK672</f>
        <v>0</v>
      </c>
      <c r="BX699" s="119"/>
      <c r="BY699" s="156"/>
      <c r="BZ699" s="156"/>
      <c r="CA699" s="156"/>
      <c r="CB699" s="157"/>
      <c r="CD699" s="158"/>
      <c r="CE699" s="156"/>
      <c r="CF699" s="156"/>
      <c r="CG699" s="156"/>
      <c r="CH699" s="156"/>
      <c r="CI699" s="159"/>
      <c r="CK699" s="110">
        <f>SUM(BV699+BX699+BY699+BZ699+CA699+CB699-CD699-CE699-CF699-CG699-CH699-CI699)</f>
        <v>0</v>
      </c>
    </row>
    <row r="700" spans="1:89" x14ac:dyDescent="0.3">
      <c r="A700" s="126" t="str">
        <f>+A673</f>
        <v>VACAS CUCHILLO</v>
      </c>
      <c r="B700" s="127">
        <f>+Q673</f>
        <v>0</v>
      </c>
      <c r="D700" s="95"/>
      <c r="E700" s="129"/>
      <c r="F700" s="129"/>
      <c r="G700" s="129"/>
      <c r="H700" s="130"/>
      <c r="I700" s="131"/>
      <c r="J700" s="132"/>
      <c r="K700" s="129"/>
      <c r="L700" s="129"/>
      <c r="M700" s="129"/>
      <c r="N700" s="129"/>
      <c r="O700" s="133"/>
      <c r="Q700" s="134">
        <f>SUM(B700+D700+E700+F700+G700+H700-J700-K700-L700-M700-N700-O700)</f>
        <v>0</v>
      </c>
      <c r="S700" s="126" t="str">
        <f>+S673</f>
        <v>VACAS CUCHILLO</v>
      </c>
      <c r="T700" s="135">
        <f>+AI673</f>
        <v>0</v>
      </c>
      <c r="V700" s="95"/>
      <c r="W700" s="137"/>
      <c r="X700" s="137"/>
      <c r="Y700" s="137"/>
      <c r="Z700" s="138"/>
      <c r="AB700" s="139"/>
      <c r="AC700" s="137"/>
      <c r="AD700" s="137"/>
      <c r="AE700" s="137"/>
      <c r="AF700" s="137"/>
      <c r="AG700" s="140"/>
      <c r="AI700" s="134">
        <f>SUM(T700+V700+W700+X700+Y700+Z700-AB700-AC700-AD700-AE700-AF700-AG700)</f>
        <v>0</v>
      </c>
      <c r="AK700" s="179">
        <f>AK673</f>
        <v>0</v>
      </c>
      <c r="AL700" s="142">
        <f>+BA673</f>
        <v>0</v>
      </c>
      <c r="AN700" s="95"/>
      <c r="AO700" s="144"/>
      <c r="AP700" s="144"/>
      <c r="AQ700" s="144"/>
      <c r="AR700" s="145"/>
      <c r="AS700" s="146"/>
      <c r="AT700" s="147"/>
      <c r="AU700" s="144"/>
      <c r="AV700" s="144"/>
      <c r="AW700" s="144"/>
      <c r="AX700" s="144"/>
      <c r="AY700" s="148"/>
      <c r="BA700" s="110">
        <f>SUM(AL700+AN700+AO700+AP700+AQ700+AR700-AT700-AU700-AV700-AW700-AX700-AY700)</f>
        <v>0</v>
      </c>
      <c r="BB700" s="149"/>
      <c r="BC700" s="126" t="str">
        <f t="shared" si="811"/>
        <v>VACAS CUCHILLO</v>
      </c>
      <c r="BD700" s="127">
        <f>+BS673</f>
        <v>0</v>
      </c>
      <c r="BF700" s="113"/>
      <c r="BG700" s="151"/>
      <c r="BH700" s="151"/>
      <c r="BI700" s="151"/>
      <c r="BJ700" s="152"/>
      <c r="BL700" s="153"/>
      <c r="BM700" s="151"/>
      <c r="BN700" s="151"/>
      <c r="BO700" s="151"/>
      <c r="BP700" s="151"/>
      <c r="BQ700" s="154"/>
      <c r="BS700" s="110">
        <f>SUM(BD700+BF700+BG700+BH700+BI700+BJ700-BL700-BM700-BN700-BO700-BP700-BQ700)</f>
        <v>0</v>
      </c>
      <c r="BT700" s="149"/>
      <c r="BU700" s="126" t="str">
        <f t="shared" si="812"/>
        <v>VACAS CUCHILLO</v>
      </c>
      <c r="BV700" s="127">
        <f>+CK673</f>
        <v>0</v>
      </c>
      <c r="BX700" s="119"/>
      <c r="BY700" s="156"/>
      <c r="BZ700" s="156"/>
      <c r="CA700" s="156"/>
      <c r="CB700" s="157"/>
      <c r="CD700" s="158"/>
      <c r="CE700" s="156"/>
      <c r="CF700" s="156"/>
      <c r="CG700" s="156"/>
      <c r="CH700" s="156"/>
      <c r="CI700" s="159"/>
      <c r="CK700" s="110">
        <f>SUM(BV700+BX700+BY700+BZ700+CA700+CB700-CD700-CE700-CF700-CG700-CH700-CI700)</f>
        <v>0</v>
      </c>
    </row>
    <row r="701" spans="1:89" ht="15" thickBot="1" x14ac:dyDescent="0.35">
      <c r="A701" s="126" t="str">
        <f>+A674</f>
        <v>NOVILLAS CUCHILLOS</v>
      </c>
      <c r="B701" s="127">
        <f>+Q674</f>
        <v>0</v>
      </c>
      <c r="D701" s="95"/>
      <c r="E701" s="180"/>
      <c r="F701" s="180"/>
      <c r="G701" s="180"/>
      <c r="H701" s="181"/>
      <c r="I701" s="131"/>
      <c r="J701" s="182"/>
      <c r="K701" s="183"/>
      <c r="L701" s="183"/>
      <c r="M701" s="183"/>
      <c r="N701" s="183"/>
      <c r="O701" s="184"/>
      <c r="Q701" s="134">
        <f>SUM(B701+D701+E701+F701+G701+H701-J701-K701-L701-M701-N701-O701)</f>
        <v>0</v>
      </c>
      <c r="S701" s="126" t="str">
        <f>+S674</f>
        <v>NOVILLAS CUCHILLOS</v>
      </c>
      <c r="T701" s="135">
        <f>+AI674</f>
        <v>0</v>
      </c>
      <c r="V701" s="95"/>
      <c r="W701" s="185"/>
      <c r="X701" s="185"/>
      <c r="Y701" s="185"/>
      <c r="Z701" s="186"/>
      <c r="AB701" s="187"/>
      <c r="AC701" s="188"/>
      <c r="AD701" s="188"/>
      <c r="AE701" s="188"/>
      <c r="AF701" s="188"/>
      <c r="AG701" s="189"/>
      <c r="AI701" s="134">
        <f>SUM(T701+V701+W701+X701+Y701+Z701-AB701-AC701-AD701-AE701-AF701-AG701)</f>
        <v>0</v>
      </c>
      <c r="AK701" s="179">
        <f>AK674</f>
        <v>0</v>
      </c>
      <c r="AL701" s="142">
        <f>+BA674</f>
        <v>0</v>
      </c>
      <c r="AN701" s="95"/>
      <c r="AO701" s="190"/>
      <c r="AP701" s="190"/>
      <c r="AQ701" s="190"/>
      <c r="AR701" s="191"/>
      <c r="AS701" s="146"/>
      <c r="AT701" s="192"/>
      <c r="AU701" s="193"/>
      <c r="AV701" s="193"/>
      <c r="AW701" s="193"/>
      <c r="AX701" s="193"/>
      <c r="AY701" s="194"/>
      <c r="BA701" s="110">
        <f>SUM(AL701+AN701+AO701+AP701+AQ701+AR701-AT701-AU701-AV701-AW701-AX701-AY701)</f>
        <v>0</v>
      </c>
      <c r="BB701" s="149"/>
      <c r="BC701" s="126" t="str">
        <f t="shared" si="811"/>
        <v>NOVILLAS CUCHILLOS</v>
      </c>
      <c r="BD701" s="127">
        <f>+BS674</f>
        <v>0</v>
      </c>
      <c r="BF701" s="113"/>
      <c r="BG701" s="151"/>
      <c r="BH701" s="151"/>
      <c r="BI701" s="151"/>
      <c r="BJ701" s="152"/>
      <c r="BL701" s="153"/>
      <c r="BM701" s="151"/>
      <c r="BN701" s="151"/>
      <c r="BO701" s="151"/>
      <c r="BP701" s="151"/>
      <c r="BQ701" s="154"/>
      <c r="BS701" s="110">
        <f>SUM(BD701+BF701+BG701+BH701+BI701+BJ701-BL701-BM701-BN701-BO701-BP701-BQ701)</f>
        <v>0</v>
      </c>
      <c r="BT701" s="149"/>
      <c r="BU701" s="126" t="str">
        <f t="shared" si="812"/>
        <v>NOVILLAS CUCHILLOS</v>
      </c>
      <c r="BV701" s="127">
        <f>+CK674</f>
        <v>0</v>
      </c>
      <c r="BX701" s="119"/>
      <c r="BY701" s="156"/>
      <c r="BZ701" s="156"/>
      <c r="CA701" s="156"/>
      <c r="CB701" s="157"/>
      <c r="CD701" s="158"/>
      <c r="CE701" s="156"/>
      <c r="CF701" s="156"/>
      <c r="CG701" s="156"/>
      <c r="CH701" s="156"/>
      <c r="CI701" s="159"/>
      <c r="CK701" s="110">
        <f>SUM(BV701+BX701+BY701+BZ701+CA701+CB701-CD701-CE701-CF701-CG701-CH701-CI701)</f>
        <v>0</v>
      </c>
    </row>
    <row r="702" spans="1:89" ht="13.5" customHeight="1" x14ac:dyDescent="0.3">
      <c r="A702" s="195" t="s">
        <v>42</v>
      </c>
      <c r="B702" s="196">
        <f>SUM(B683:B701)</f>
        <v>561</v>
      </c>
      <c r="D702" s="197">
        <f>+D683+D684+D685+D686+D687+D688+D690+D691+D692+D693+D694+D695+D696+D698+D699+D700+D701</f>
        <v>0</v>
      </c>
      <c r="E702" s="197">
        <f>+E683+E684+E685+E686+E687+E688+E690+E691+E692+E693+E694+E695+E696+E698+E699+E700+E701</f>
        <v>0</v>
      </c>
      <c r="F702" s="197">
        <f>+F683+F684+F685+F686+F687+F688+F690+F691+F692+F693+F694+F695+F696+F698+F699+F700+F701</f>
        <v>0</v>
      </c>
      <c r="G702" s="197">
        <f>+G683+G684+G685+G686+G687+G688+G690+G691+G692+G693+G694+G695+G696+G698+G699+G700+G701</f>
        <v>0</v>
      </c>
      <c r="H702" s="197">
        <f>+H683+H684+H685+H686+H687+H688+H690+H691+H692+H693+H694+H695+H696+H698+H699+H700+H701</f>
        <v>0</v>
      </c>
      <c r="J702" s="198">
        <f t="shared" ref="J702:O702" si="839">+J683+J684+J685+J686+J687+J688+J690+J691+J692+J693+J694+J695+J696+J698+J699+J700+J701</f>
        <v>0</v>
      </c>
      <c r="K702" s="198">
        <f t="shared" si="839"/>
        <v>0</v>
      </c>
      <c r="L702" s="198">
        <f t="shared" si="839"/>
        <v>0</v>
      </c>
      <c r="M702" s="198">
        <f t="shared" si="839"/>
        <v>0</v>
      </c>
      <c r="N702" s="198">
        <f t="shared" si="839"/>
        <v>0</v>
      </c>
      <c r="O702" s="198">
        <f t="shared" si="839"/>
        <v>0</v>
      </c>
      <c r="Q702" s="134">
        <f>+SUM(B702:H702)-SUM(J702:O702)</f>
        <v>561</v>
      </c>
      <c r="S702" s="195" t="s">
        <v>42</v>
      </c>
      <c r="T702" s="196">
        <f>SUM(T683:T701)</f>
        <v>330</v>
      </c>
      <c r="V702" s="199">
        <f>+V683+V684+V685+V686+V687+V688+V690+V691+V692+V693+V694+V695+V696+V698+V699+V700+V701</f>
        <v>1</v>
      </c>
      <c r="W702" s="199">
        <f>+W683+W684+W685+W686+W687+W688+W690+W691+W692+W693+W694+W695+W696+W698+W699+W700+W701</f>
        <v>0</v>
      </c>
      <c r="X702" s="199">
        <f>+X683+X684+X685+X686+X687+X688+X690+X691+X692+X693+X694+X695+X696+X698+X699+X700+X701</f>
        <v>0</v>
      </c>
      <c r="Y702" s="199">
        <f>+Y683+Y684+Y685+Y686+Y687+Y688+Y690+Y691+Y692+Y693+Y694+Y695+Y696+Y698+Y699+Y700+Y701</f>
        <v>0</v>
      </c>
      <c r="Z702" s="199">
        <f>+Z683+Z684+Z685+Z686+Z687+Z688+Z690+Z691+Z692+Z693+Z694+Z695+Z696+Z698+Z699+Z700+Z701</f>
        <v>1</v>
      </c>
      <c r="AB702" s="200">
        <f t="shared" ref="AB702:AG702" si="840">+AB683+AB684+AB685+AB686+AB687+AB688+AB690+AB691+AB692+AB693+AB694+AB695+AB696+AB698+AB699+AB700+AB701</f>
        <v>0</v>
      </c>
      <c r="AC702" s="200">
        <f t="shared" si="840"/>
        <v>0</v>
      </c>
      <c r="AD702" s="200">
        <f t="shared" si="840"/>
        <v>0</v>
      </c>
      <c r="AE702" s="200">
        <f t="shared" si="840"/>
        <v>0</v>
      </c>
      <c r="AF702" s="200">
        <f t="shared" si="840"/>
        <v>0</v>
      </c>
      <c r="AG702" s="200">
        <f t="shared" si="840"/>
        <v>1</v>
      </c>
      <c r="AI702" s="134">
        <f>+SUM(T702:Z702)-SUM(AB702:AG702)</f>
        <v>331</v>
      </c>
      <c r="AK702" s="62" t="s">
        <v>42</v>
      </c>
      <c r="AL702" s="201">
        <f>SUM(AL683:AL701)</f>
        <v>28</v>
      </c>
      <c r="AN702" s="201">
        <f>+AN683+AN684+AN685+AN686+AN687+AN688+AN690+AN691+AN692+AN693+AN694+AN695+AN696+AN698+AN699+AN700+AN701</f>
        <v>0</v>
      </c>
      <c r="AO702" s="201">
        <f>+AO683+AO684+AO685+AO686+AO687+AO688+AO690+AO691+AO692+AO693+AO694+AO695+AO696+AO698+AO699+AO700+AO701</f>
        <v>0</v>
      </c>
      <c r="AP702" s="201">
        <f>+AP683+AP684+AP685+AP686+AP687+AP688+AP690+AP691+AP692+AP693+AP694+AP695+AP696+AP698+AP699+AP700+AP701</f>
        <v>0</v>
      </c>
      <c r="AQ702" s="201">
        <f>+AQ683+AQ684+AQ685+AQ686+AQ687+AQ688+AQ690+AQ691+AQ692+AQ693+AQ694+AQ695+AQ696+AQ698+AQ699+AQ700+AQ701</f>
        <v>0</v>
      </c>
      <c r="AR702" s="201">
        <f>+AR683+AR684+AR685+AR686+AR687+AR688+AR690+AR691+AR692+AR693+AR694+AR695+AR696+AR698+AR699+AR700+AR701</f>
        <v>0</v>
      </c>
      <c r="AT702" s="201">
        <f t="shared" ref="AT702:AY702" si="841">+AT683+AT684+AT685+AT686+AT687+AT688+AT690+AT691+AT692+AT693+AT694+AT695+AT696+AT698+AT699+AT700+AT701</f>
        <v>0</v>
      </c>
      <c r="AU702" s="201">
        <f t="shared" si="841"/>
        <v>0</v>
      </c>
      <c r="AV702" s="201">
        <f t="shared" si="841"/>
        <v>0</v>
      </c>
      <c r="AW702" s="201">
        <f t="shared" si="841"/>
        <v>0</v>
      </c>
      <c r="AX702" s="201">
        <f t="shared" si="841"/>
        <v>0</v>
      </c>
      <c r="AY702" s="201">
        <f t="shared" si="841"/>
        <v>0</v>
      </c>
      <c r="BA702" s="110">
        <f>+SUM(AL702:AR702)-SUM(AT702:AY702)</f>
        <v>28</v>
      </c>
      <c r="BB702" s="149"/>
      <c r="BC702" s="62" t="s">
        <v>42</v>
      </c>
      <c r="BD702" s="201">
        <f>SUM(BD683:BD701)</f>
        <v>275</v>
      </c>
      <c r="BF702" s="201">
        <f>+BF683+BF684+BF685+BF686+BF687+BF688+BF690+BF691+BF692+BF693+BF694+BF695+BF696+BF698+BF699+BF700+BF701</f>
        <v>0</v>
      </c>
      <c r="BG702" s="201">
        <f>+BG683+BG684+BG685+BG686+BG687+BG688+BG690+BG691+BG692+BG693+BG694+BG695+BG696+BG698+BG699+BG700+BG701</f>
        <v>0</v>
      </c>
      <c r="BH702" s="201">
        <f>+BH683+BH684+BH685+BH686+BH687+BH688+BH690+BH691+BH692+BH693+BH694+BH695+BH696+BH698+BH699+BH700+BH701</f>
        <v>0</v>
      </c>
      <c r="BI702" s="201">
        <f>+BI683+BI684+BI685+BI686+BI687+BI688+BI690+BI691+BI692+BI693+BI694+BI695+BI696+BI698+BI699+BI700+BI701</f>
        <v>0</v>
      </c>
      <c r="BJ702" s="201">
        <f>+BJ683+BJ684+BJ685+BJ686+BJ687+BJ688+BJ690+BJ691+BJ692+BJ693+BJ694+BJ695+BJ696+BJ698+BJ699+BJ700+BJ701</f>
        <v>0</v>
      </c>
      <c r="BL702" s="201">
        <f t="shared" ref="BL702:BQ702" si="842">+BL683+BL684+BL685+BL686+BL687+BL688+BL690+BL691+BL692+BL693+BL694+BL695+BL696+BL698+BL699+BL700+BL701</f>
        <v>0</v>
      </c>
      <c r="BM702" s="201">
        <f t="shared" si="842"/>
        <v>0</v>
      </c>
      <c r="BN702" s="201">
        <f t="shared" si="842"/>
        <v>0</v>
      </c>
      <c r="BO702" s="201">
        <f t="shared" si="842"/>
        <v>0</v>
      </c>
      <c r="BP702" s="201">
        <f t="shared" si="842"/>
        <v>0</v>
      </c>
      <c r="BQ702" s="201">
        <f t="shared" si="842"/>
        <v>0</v>
      </c>
      <c r="BS702" s="110">
        <f>+SUM(BD702:BJ702)-SUM(BL702:BQ702)</f>
        <v>275</v>
      </c>
      <c r="BT702" s="149"/>
      <c r="BU702" s="62" t="s">
        <v>42</v>
      </c>
      <c r="BV702" s="201">
        <f>SUM(BV683:BV701)</f>
        <v>178</v>
      </c>
      <c r="BX702" s="201">
        <f>+BX683+BX684+BX685+BX686+BX687+BX688+BX690+BX691+BX692+BX693+BX694+BX695+BX696+BX698+BX699+BX700+BX701</f>
        <v>0</v>
      </c>
      <c r="BY702" s="201">
        <f>+BY683+BY684+BY685+BY686+BY687+BY688+BY690+BY691+BY692+BY693+BY694+BY695+BY696+BY698+BY699+BY700+BY701</f>
        <v>0</v>
      </c>
      <c r="BZ702" s="201">
        <f>+BZ683+BZ684+BZ685+BZ686+BZ687+BZ688+BZ690+BZ691+BZ692+BZ693+BZ694+BZ695+BZ696+BZ698+BZ699+BZ700+BZ701</f>
        <v>0</v>
      </c>
      <c r="CA702" s="201">
        <f>+CA683+CA684+CA685+CA686+CA687+CA688+CA690+CA691+CA692+CA693+CA694+CA695+CA696+CA698+CA699+CA700+CA701</f>
        <v>0</v>
      </c>
      <c r="CB702" s="201">
        <f>+CB683+CB684+CB685+CB686+CB687+CB688+CB690+CB691+CB692+CB693+CB694+CB695+CB696+CB698+CB699+CB700+CB701</f>
        <v>0</v>
      </c>
      <c r="CD702" s="201">
        <f t="shared" ref="CD702:CI702" si="843">+CD683+CD684+CD685+CD686+CD687+CD688+CD690+CD691+CD692+CD693+CD694+CD695+CD696+CD698+CD699+CD700+CD701</f>
        <v>0</v>
      </c>
      <c r="CE702" s="201">
        <f t="shared" si="843"/>
        <v>0</v>
      </c>
      <c r="CF702" s="201">
        <f t="shared" si="843"/>
        <v>0</v>
      </c>
      <c r="CG702" s="201">
        <f t="shared" si="843"/>
        <v>0</v>
      </c>
      <c r="CH702" s="201">
        <f t="shared" si="843"/>
        <v>0</v>
      </c>
      <c r="CI702" s="201">
        <f t="shared" si="843"/>
        <v>0</v>
      </c>
      <c r="CK702" s="110">
        <f>+SUM(BV702:CB702)-SUM(CD702:CI702)</f>
        <v>178</v>
      </c>
    </row>
    <row r="703" spans="1:89" s="13" customFormat="1" x14ac:dyDescent="0.3">
      <c r="A703" s="12"/>
      <c r="Q703" s="14"/>
      <c r="S703" s="12"/>
      <c r="AI703" s="14" t="e">
        <f>#REF!-AI702</f>
        <v>#REF!</v>
      </c>
      <c r="AK703" s="15"/>
      <c r="AL703" s="16"/>
      <c r="AM703" s="16"/>
      <c r="AN703" s="16"/>
      <c r="AO703" s="16"/>
      <c r="AP703" s="16"/>
      <c r="AQ703" s="16"/>
      <c r="AR703" s="16"/>
      <c r="AS703" s="16"/>
      <c r="AT703" s="16"/>
      <c r="AU703" s="16"/>
      <c r="AV703" s="16"/>
      <c r="AW703" s="16"/>
      <c r="AX703" s="16"/>
      <c r="AY703" s="16"/>
      <c r="AZ703" s="16"/>
      <c r="BA703" s="17">
        <f>BB702-BA702</f>
        <v>-28</v>
      </c>
      <c r="BB703" s="14"/>
      <c r="BC703" s="15"/>
      <c r="BD703" s="16"/>
      <c r="BE703" s="16"/>
      <c r="BF703" s="16"/>
      <c r="BG703" s="16"/>
      <c r="BH703" s="16"/>
      <c r="BI703" s="16"/>
      <c r="BJ703" s="16"/>
      <c r="BK703" s="16"/>
      <c r="BL703" s="16"/>
      <c r="BM703" s="16"/>
      <c r="BN703" s="16"/>
      <c r="BO703" s="16"/>
      <c r="BP703" s="16"/>
      <c r="BQ703" s="16"/>
      <c r="BR703" s="16"/>
      <c r="BS703" s="17">
        <f>BT702-BS702</f>
        <v>-275</v>
      </c>
      <c r="BT703" s="14"/>
      <c r="BU703" s="15"/>
      <c r="BV703" s="16"/>
      <c r="BW703" s="16"/>
      <c r="BX703" s="16"/>
      <c r="BY703" s="16"/>
      <c r="BZ703" s="16"/>
      <c r="CA703" s="16"/>
      <c r="CB703" s="16"/>
      <c r="CC703" s="16"/>
      <c r="CD703" s="16"/>
      <c r="CE703" s="16"/>
      <c r="CF703" s="16"/>
      <c r="CG703" s="16"/>
      <c r="CH703" s="16"/>
      <c r="CI703" s="16"/>
      <c r="CJ703" s="16"/>
      <c r="CK703" s="17">
        <f>CL702-CK702</f>
        <v>-178</v>
      </c>
    </row>
    <row r="704" spans="1:89" s="203" customFormat="1" ht="15.6" x14ac:dyDescent="0.3">
      <c r="A704" s="202" t="str">
        <f>+A677</f>
        <v>finca 1</v>
      </c>
      <c r="S704" s="202" t="str">
        <f>+S677</f>
        <v>finca 2</v>
      </c>
      <c r="AK704" s="204" t="str">
        <f>+AK677</f>
        <v>bestias</v>
      </c>
      <c r="AL704" s="26"/>
      <c r="AM704" s="26"/>
      <c r="AN704" s="26"/>
      <c r="AO704" s="26"/>
      <c r="AP704" s="26"/>
      <c r="AQ704" s="26"/>
      <c r="AR704" s="26"/>
      <c r="AS704" s="26"/>
      <c r="AT704" s="26"/>
      <c r="AU704" s="26"/>
      <c r="AV704" s="26"/>
      <c r="AW704" s="26"/>
      <c r="AX704" s="26"/>
      <c r="AY704" s="26"/>
      <c r="AZ704" s="26"/>
      <c r="BA704" s="26"/>
      <c r="BC704" s="204" t="str">
        <f>+BC677</f>
        <v>finca 3</v>
      </c>
      <c r="BD704" s="26"/>
      <c r="BE704" s="26"/>
      <c r="BF704" s="26"/>
      <c r="BG704" s="26"/>
      <c r="BH704" s="26"/>
      <c r="BI704" s="26"/>
      <c r="BJ704" s="26"/>
      <c r="BK704" s="26"/>
      <c r="BL704" s="26"/>
      <c r="BM704" s="26"/>
      <c r="BN704" s="26"/>
      <c r="BO704" s="26"/>
      <c r="BP704" s="26"/>
      <c r="BQ704" s="26"/>
      <c r="BR704" s="26"/>
      <c r="BS704" s="26"/>
      <c r="BU704" s="204" t="str">
        <f>+BU677</f>
        <v>finca 4</v>
      </c>
      <c r="BV704" s="26"/>
      <c r="BW704" s="26"/>
      <c r="BX704" s="26"/>
      <c r="BY704" s="26"/>
      <c r="BZ704" s="26"/>
      <c r="CA704" s="26"/>
      <c r="CB704" s="26"/>
      <c r="CC704" s="26"/>
      <c r="CD704" s="26"/>
      <c r="CE704" s="26"/>
      <c r="CF704" s="26"/>
      <c r="CG704" s="26"/>
      <c r="CH704" s="26"/>
      <c r="CI704" s="26"/>
      <c r="CJ704" s="26"/>
      <c r="CK704" s="26"/>
    </row>
    <row r="705" spans="1:89" s="206" customFormat="1" ht="18" thickBot="1" x14ac:dyDescent="0.35">
      <c r="A705" s="18">
        <f>+A678+1</f>
        <v>43492</v>
      </c>
      <c r="B705" s="205"/>
      <c r="C705" s="205"/>
      <c r="D705" s="205"/>
      <c r="S705" s="207">
        <f>+S679+1</f>
        <v>43492</v>
      </c>
      <c r="T705" s="205"/>
      <c r="U705" s="205"/>
      <c r="V705" s="205"/>
      <c r="AK705" s="208">
        <f>+AK679+1</f>
        <v>43492</v>
      </c>
      <c r="AL705" s="209"/>
      <c r="AM705" s="209"/>
      <c r="AN705" s="209"/>
      <c r="AO705" s="210"/>
      <c r="AP705" s="210"/>
      <c r="AQ705" s="210"/>
      <c r="AR705" s="210"/>
      <c r="AS705" s="210"/>
      <c r="AT705" s="210"/>
      <c r="AU705" s="210"/>
      <c r="AV705" s="210"/>
      <c r="AW705" s="210"/>
      <c r="AX705" s="210"/>
      <c r="AY705" s="210"/>
      <c r="AZ705" s="210"/>
      <c r="BA705" s="210"/>
      <c r="BC705" s="208">
        <f>+BC679+1</f>
        <v>43492</v>
      </c>
      <c r="BD705" s="209"/>
      <c r="BE705" s="209"/>
      <c r="BF705" s="209"/>
      <c r="BG705" s="210"/>
      <c r="BH705" s="210"/>
      <c r="BI705" s="210"/>
      <c r="BJ705" s="210"/>
      <c r="BK705" s="210"/>
      <c r="BL705" s="210"/>
      <c r="BM705" s="210"/>
      <c r="BN705" s="210"/>
      <c r="BO705" s="210"/>
      <c r="BP705" s="210"/>
      <c r="BQ705" s="210"/>
      <c r="BR705" s="210"/>
      <c r="BS705" s="210"/>
      <c r="BU705" s="208">
        <f>+BU679+1</f>
        <v>43492</v>
      </c>
      <c r="BV705" s="209"/>
      <c r="BW705" s="209"/>
      <c r="BX705" s="209"/>
      <c r="BY705" s="210"/>
      <c r="BZ705" s="210"/>
      <c r="CA705" s="210"/>
      <c r="CB705" s="210"/>
      <c r="CC705" s="210"/>
      <c r="CD705" s="210"/>
      <c r="CE705" s="210"/>
      <c r="CF705" s="210"/>
      <c r="CG705" s="210"/>
      <c r="CH705" s="210"/>
      <c r="CI705" s="210"/>
      <c r="CJ705" s="210"/>
      <c r="CK705" s="210"/>
    </row>
    <row r="706" spans="1:89" ht="18" thickBot="1" x14ac:dyDescent="0.35">
      <c r="A706" s="27">
        <f>+A705</f>
        <v>43492</v>
      </c>
      <c r="D706" s="28" t="s">
        <v>5</v>
      </c>
      <c r="E706" s="29"/>
      <c r="F706" s="29"/>
      <c r="G706" s="29"/>
      <c r="H706" s="30"/>
      <c r="I706" s="21"/>
      <c r="J706" s="31" t="s">
        <v>6</v>
      </c>
      <c r="K706" s="32"/>
      <c r="L706" s="32"/>
      <c r="M706" s="32"/>
      <c r="N706" s="32"/>
      <c r="O706" s="33"/>
      <c r="S706" s="27">
        <f>+S705</f>
        <v>43492</v>
      </c>
      <c r="V706" s="34" t="s">
        <v>5</v>
      </c>
      <c r="W706" s="35"/>
      <c r="X706" s="35"/>
      <c r="Y706" s="35"/>
      <c r="Z706" s="36"/>
      <c r="AA706" s="23"/>
      <c r="AB706" s="37" t="s">
        <v>6</v>
      </c>
      <c r="AC706" s="38"/>
      <c r="AD706" s="38"/>
      <c r="AE706" s="38"/>
      <c r="AF706" s="38"/>
      <c r="AG706" s="39"/>
      <c r="AK706" s="40">
        <f>+AK705</f>
        <v>43492</v>
      </c>
      <c r="AN706" s="41" t="s">
        <v>5</v>
      </c>
      <c r="AO706" s="42"/>
      <c r="AP706" s="42"/>
      <c r="AQ706" s="42"/>
      <c r="AR706" s="43"/>
      <c r="AT706" s="44" t="s">
        <v>6</v>
      </c>
      <c r="AU706" s="45"/>
      <c r="AV706" s="45"/>
      <c r="AW706" s="45"/>
      <c r="AX706" s="45"/>
      <c r="AY706" s="46"/>
      <c r="BC706" s="40">
        <f>+BC705</f>
        <v>43492</v>
      </c>
      <c r="BF706" s="41" t="s">
        <v>5</v>
      </c>
      <c r="BG706" s="42"/>
      <c r="BH706" s="42"/>
      <c r="BI706" s="42"/>
      <c r="BJ706" s="43"/>
      <c r="BL706" s="44" t="s">
        <v>6</v>
      </c>
      <c r="BM706" s="45"/>
      <c r="BN706" s="45"/>
      <c r="BO706" s="45"/>
      <c r="BP706" s="45"/>
      <c r="BQ706" s="46"/>
      <c r="BU706" s="40">
        <f>+BU705</f>
        <v>43492</v>
      </c>
      <c r="BX706" s="41" t="s">
        <v>5</v>
      </c>
      <c r="BY706" s="42"/>
      <c r="BZ706" s="42"/>
      <c r="CA706" s="42"/>
      <c r="CB706" s="43"/>
      <c r="CD706" s="44" t="s">
        <v>6</v>
      </c>
      <c r="CE706" s="45"/>
      <c r="CF706" s="45"/>
      <c r="CG706" s="45"/>
      <c r="CH706" s="45"/>
      <c r="CI706" s="46"/>
    </row>
    <row r="707" spans="1:89" ht="12.75" customHeight="1" x14ac:dyDescent="0.3">
      <c r="A707" s="47" t="s">
        <v>7</v>
      </c>
      <c r="B707" s="48" t="s">
        <v>8</v>
      </c>
      <c r="D707" s="49" t="s">
        <v>9</v>
      </c>
      <c r="E707" s="50" t="s">
        <v>10</v>
      </c>
      <c r="F707" s="50" t="s">
        <v>11</v>
      </c>
      <c r="G707" s="50" t="s">
        <v>12</v>
      </c>
      <c r="H707" s="51" t="s">
        <v>13</v>
      </c>
      <c r="I707" s="21"/>
      <c r="J707" s="52" t="s">
        <v>14</v>
      </c>
      <c r="K707" s="53" t="s">
        <v>15</v>
      </c>
      <c r="L707" s="53" t="s">
        <v>16</v>
      </c>
      <c r="M707" s="53" t="s">
        <v>10</v>
      </c>
      <c r="N707" s="53" t="s">
        <v>12</v>
      </c>
      <c r="O707" s="54" t="s">
        <v>13</v>
      </c>
      <c r="Q707" s="55" t="s">
        <v>17</v>
      </c>
      <c r="S707" s="47" t="s">
        <v>7</v>
      </c>
      <c r="T707" s="48" t="s">
        <v>8</v>
      </c>
      <c r="V707" s="56" t="s">
        <v>9</v>
      </c>
      <c r="W707" s="57" t="s">
        <v>10</v>
      </c>
      <c r="X707" s="57" t="s">
        <v>11</v>
      </c>
      <c r="Y707" s="57" t="s">
        <v>12</v>
      </c>
      <c r="Z707" s="58" t="s">
        <v>13</v>
      </c>
      <c r="AA707" s="23"/>
      <c r="AB707" s="59" t="s">
        <v>14</v>
      </c>
      <c r="AC707" s="60" t="s">
        <v>15</v>
      </c>
      <c r="AD707" s="60" t="s">
        <v>16</v>
      </c>
      <c r="AE707" s="60" t="s">
        <v>10</v>
      </c>
      <c r="AF707" s="60" t="s">
        <v>12</v>
      </c>
      <c r="AG707" s="61" t="s">
        <v>13</v>
      </c>
      <c r="AI707" s="55" t="s">
        <v>17</v>
      </c>
      <c r="AK707" s="62" t="s">
        <v>7</v>
      </c>
      <c r="AL707" s="63" t="s">
        <v>8</v>
      </c>
      <c r="AN707" s="64" t="s">
        <v>9</v>
      </c>
      <c r="AO707" s="65" t="s">
        <v>10</v>
      </c>
      <c r="AP707" s="65" t="s">
        <v>11</v>
      </c>
      <c r="AQ707" s="65" t="s">
        <v>12</v>
      </c>
      <c r="AR707" s="66" t="s">
        <v>13</v>
      </c>
      <c r="AT707" s="67" t="s">
        <v>14</v>
      </c>
      <c r="AU707" s="68" t="s">
        <v>15</v>
      </c>
      <c r="AV707" s="68" t="s">
        <v>16</v>
      </c>
      <c r="AW707" s="68" t="s">
        <v>10</v>
      </c>
      <c r="AX707" s="68" t="s">
        <v>12</v>
      </c>
      <c r="AY707" s="69" t="s">
        <v>13</v>
      </c>
      <c r="BA707" s="70" t="s">
        <v>17</v>
      </c>
      <c r="BB707" s="71"/>
      <c r="BC707" s="47" t="s">
        <v>7</v>
      </c>
      <c r="BD707" s="48" t="s">
        <v>8</v>
      </c>
      <c r="BF707" s="64" t="s">
        <v>9</v>
      </c>
      <c r="BG707" s="65" t="s">
        <v>10</v>
      </c>
      <c r="BH707" s="65" t="s">
        <v>11</v>
      </c>
      <c r="BI707" s="65" t="s">
        <v>12</v>
      </c>
      <c r="BJ707" s="66" t="s">
        <v>13</v>
      </c>
      <c r="BL707" s="67" t="s">
        <v>14</v>
      </c>
      <c r="BM707" s="68" t="s">
        <v>15</v>
      </c>
      <c r="BN707" s="68" t="s">
        <v>16</v>
      </c>
      <c r="BO707" s="68" t="s">
        <v>10</v>
      </c>
      <c r="BP707" s="68" t="s">
        <v>12</v>
      </c>
      <c r="BQ707" s="69" t="s">
        <v>13</v>
      </c>
      <c r="BS707" s="70" t="s">
        <v>17</v>
      </c>
      <c r="BT707" s="71"/>
      <c r="BU707" s="47" t="s">
        <v>7</v>
      </c>
      <c r="BV707" s="48" t="s">
        <v>8</v>
      </c>
      <c r="BX707" s="64" t="s">
        <v>9</v>
      </c>
      <c r="BY707" s="65" t="s">
        <v>10</v>
      </c>
      <c r="BZ707" s="65" t="s">
        <v>11</v>
      </c>
      <c r="CA707" s="65" t="s">
        <v>12</v>
      </c>
      <c r="CB707" s="66" t="s">
        <v>13</v>
      </c>
      <c r="CD707" s="67" t="s">
        <v>14</v>
      </c>
      <c r="CE707" s="68" t="s">
        <v>15</v>
      </c>
      <c r="CF707" s="68" t="s">
        <v>16</v>
      </c>
      <c r="CG707" s="68" t="s">
        <v>10</v>
      </c>
      <c r="CH707" s="68" t="s">
        <v>12</v>
      </c>
      <c r="CI707" s="69" t="s">
        <v>13</v>
      </c>
      <c r="CK707" s="70" t="s">
        <v>17</v>
      </c>
    </row>
    <row r="708" spans="1:89" x14ac:dyDescent="0.3">
      <c r="A708" s="72"/>
      <c r="B708" s="73"/>
      <c r="D708" s="74"/>
      <c r="E708" s="75"/>
      <c r="F708" s="75"/>
      <c r="G708" s="75"/>
      <c r="H708" s="76"/>
      <c r="I708" s="21"/>
      <c r="J708" s="77"/>
      <c r="K708" s="78"/>
      <c r="L708" s="78"/>
      <c r="M708" s="78"/>
      <c r="N708" s="78"/>
      <c r="O708" s="79"/>
      <c r="Q708" s="55"/>
      <c r="S708" s="72"/>
      <c r="T708" s="73"/>
      <c r="V708" s="80"/>
      <c r="W708" s="81"/>
      <c r="X708" s="81"/>
      <c r="Y708" s="81"/>
      <c r="Z708" s="82"/>
      <c r="AA708" s="23"/>
      <c r="AB708" s="83"/>
      <c r="AC708" s="84"/>
      <c r="AD708" s="84"/>
      <c r="AE708" s="84"/>
      <c r="AF708" s="84"/>
      <c r="AG708" s="85"/>
      <c r="AI708" s="55"/>
      <c r="AK708" s="86"/>
      <c r="AL708" s="87"/>
      <c r="AN708" s="88"/>
      <c r="AO708" s="89"/>
      <c r="AP708" s="89"/>
      <c r="AQ708" s="89"/>
      <c r="AR708" s="90"/>
      <c r="AT708" s="91"/>
      <c r="AU708" s="89"/>
      <c r="AV708" s="89"/>
      <c r="AW708" s="89"/>
      <c r="AX708" s="89"/>
      <c r="AY708" s="92"/>
      <c r="BA708" s="70"/>
      <c r="BB708" s="71"/>
      <c r="BC708" s="72"/>
      <c r="BD708" s="73"/>
      <c r="BF708" s="88"/>
      <c r="BG708" s="89"/>
      <c r="BH708" s="89"/>
      <c r="BI708" s="89"/>
      <c r="BJ708" s="90"/>
      <c r="BL708" s="91"/>
      <c r="BM708" s="89"/>
      <c r="BN708" s="89"/>
      <c r="BO708" s="89"/>
      <c r="BP708" s="89"/>
      <c r="BQ708" s="92"/>
      <c r="BS708" s="70"/>
      <c r="BT708" s="71"/>
      <c r="BU708" s="72"/>
      <c r="BV708" s="73"/>
      <c r="BX708" s="88"/>
      <c r="BY708" s="89"/>
      <c r="BZ708" s="89"/>
      <c r="CA708" s="89"/>
      <c r="CB708" s="90"/>
      <c r="CD708" s="91"/>
      <c r="CE708" s="89"/>
      <c r="CF708" s="89"/>
      <c r="CG708" s="89"/>
      <c r="CH708" s="89"/>
      <c r="CI708" s="92"/>
      <c r="CK708" s="70"/>
    </row>
    <row r="709" spans="1:89" s="125" customFormat="1" x14ac:dyDescent="0.3">
      <c r="A709" s="93" t="s">
        <v>19</v>
      </c>
      <c r="B709" s="94"/>
      <c r="C709"/>
      <c r="D709" s="95"/>
      <c r="E709" s="96"/>
      <c r="F709" s="96"/>
      <c r="G709" s="96"/>
      <c r="H709" s="97"/>
      <c r="I709"/>
      <c r="J709" s="98"/>
      <c r="K709" s="99"/>
      <c r="L709" s="99"/>
      <c r="M709" s="99"/>
      <c r="N709" s="99"/>
      <c r="O709" s="100"/>
      <c r="P709"/>
      <c r="Q709" s="101"/>
      <c r="R709"/>
      <c r="S709" s="93" t="s">
        <v>19</v>
      </c>
      <c r="T709" s="94"/>
      <c r="U709"/>
      <c r="V709" s="95"/>
      <c r="W709" s="96"/>
      <c r="X709" s="96"/>
      <c r="Y709" s="96"/>
      <c r="Z709" s="97"/>
      <c r="AA709"/>
      <c r="AB709" s="98"/>
      <c r="AC709" s="99"/>
      <c r="AD709" s="99"/>
      <c r="AE709" s="99"/>
      <c r="AF709" s="99"/>
      <c r="AG709" s="100"/>
      <c r="AH709"/>
      <c r="AI709" s="101"/>
      <c r="AJ709"/>
      <c r="AK709" s="102" t="s">
        <v>20</v>
      </c>
      <c r="AL709" s="103"/>
      <c r="AM709" s="26"/>
      <c r="AN709" s="104"/>
      <c r="AO709" s="105"/>
      <c r="AP709" s="105"/>
      <c r="AQ709" s="105"/>
      <c r="AR709" s="106"/>
      <c r="AS709" s="107"/>
      <c r="AT709" s="108"/>
      <c r="AU709" s="105"/>
      <c r="AV709" s="105"/>
      <c r="AW709" s="105"/>
      <c r="AX709" s="105"/>
      <c r="AY709" s="109"/>
      <c r="AZ709" s="26"/>
      <c r="BA709" s="110"/>
      <c r="BB709" s="111"/>
      <c r="BC709" s="93" t="str">
        <f t="shared" ref="BC709:BC728" si="844">BC682</f>
        <v>GAN.CRIANZA</v>
      </c>
      <c r="BD709" s="94"/>
      <c r="BE709" s="112"/>
      <c r="BF709" s="113"/>
      <c r="BG709" s="114"/>
      <c r="BH709" s="114"/>
      <c r="BI709" s="114"/>
      <c r="BJ709" s="115"/>
      <c r="BK709" s="112"/>
      <c r="BL709" s="116"/>
      <c r="BM709" s="114"/>
      <c r="BN709" s="114"/>
      <c r="BO709" s="114"/>
      <c r="BP709" s="114"/>
      <c r="BQ709" s="117"/>
      <c r="BR709" s="26"/>
      <c r="BS709" s="118"/>
      <c r="BT709" s="111"/>
      <c r="BU709" s="93" t="str">
        <f t="shared" ref="BU709:BU728" si="845">BU682</f>
        <v>GAN.CRIANZA</v>
      </c>
      <c r="BV709" s="94"/>
      <c r="BW709" s="112"/>
      <c r="BX709" s="119"/>
      <c r="BY709" s="120"/>
      <c r="BZ709" s="120"/>
      <c r="CA709" s="120"/>
      <c r="CB709" s="121"/>
      <c r="CC709" s="112"/>
      <c r="CD709" s="122"/>
      <c r="CE709" s="120"/>
      <c r="CF709" s="120"/>
      <c r="CG709" s="120"/>
      <c r="CH709" s="120"/>
      <c r="CI709" s="123"/>
      <c r="CJ709" s="26"/>
      <c r="CK709" s="124"/>
    </row>
    <row r="710" spans="1:89" x14ac:dyDescent="0.3">
      <c r="A710" s="126" t="str">
        <f t="shared" ref="A710:A715" si="846">+A683</f>
        <v xml:space="preserve">BECERRAS </v>
      </c>
      <c r="B710" s="127">
        <f t="shared" ref="B710:B715" si="847">+Q683</f>
        <v>0</v>
      </c>
      <c r="D710" s="128"/>
      <c r="E710" s="129"/>
      <c r="F710" s="129"/>
      <c r="G710" s="129"/>
      <c r="H710" s="130"/>
      <c r="I710" s="131"/>
      <c r="J710" s="132"/>
      <c r="K710" s="129"/>
      <c r="L710" s="129"/>
      <c r="M710" s="129"/>
      <c r="N710" s="129"/>
      <c r="O710" s="133"/>
      <c r="Q710" s="134">
        <f t="shared" ref="Q710:Q715" si="848">SUM(B710+D710+E710+F710+G710+H710-J710-K710-L710-M710-N710-O710)</f>
        <v>0</v>
      </c>
      <c r="S710" s="126" t="str">
        <f t="shared" ref="S710:S715" si="849">+S683</f>
        <v xml:space="preserve">BECERRAS </v>
      </c>
      <c r="T710" s="135">
        <f t="shared" ref="T710:T715" si="850">+AI683</f>
        <v>71</v>
      </c>
      <c r="V710" s="136"/>
      <c r="W710" s="137"/>
      <c r="X710" s="137"/>
      <c r="Y710" s="137"/>
      <c r="Z710" s="138"/>
      <c r="AB710" s="139"/>
      <c r="AC710" s="137"/>
      <c r="AD710" s="137"/>
      <c r="AE710" s="137"/>
      <c r="AF710" s="137"/>
      <c r="AG710" s="140"/>
      <c r="AI710" s="134">
        <f t="shared" ref="AI710:AI715" si="851">SUM(T710+V710+W710+X710+Y710+Z710-AB710-AC710-AD710-AE710-AF710-AG710)</f>
        <v>71</v>
      </c>
      <c r="AK710" s="141" t="str">
        <f t="shared" ref="AK710:AK715" si="852">AK683</f>
        <v>POTRO HEMBRA</v>
      </c>
      <c r="AL710" s="142">
        <f t="shared" ref="AL710:AL715" si="853">+BA683</f>
        <v>4</v>
      </c>
      <c r="AN710" s="143"/>
      <c r="AO710" s="144"/>
      <c r="AP710" s="144"/>
      <c r="AQ710" s="144"/>
      <c r="AR710" s="145"/>
      <c r="AS710" s="146"/>
      <c r="AT710" s="147"/>
      <c r="AU710" s="144"/>
      <c r="AV710" s="144"/>
      <c r="AW710" s="144"/>
      <c r="AX710" s="144"/>
      <c r="AY710" s="148"/>
      <c r="BA710" s="110">
        <f t="shared" ref="BA710:BA715" si="854">SUM(AL710+AN710+AO710+AP710+AQ710+AR710-AT710-AU710-AV710-AW710-AX710-AY710)</f>
        <v>4</v>
      </c>
      <c r="BB710" s="149"/>
      <c r="BC710" s="126" t="str">
        <f t="shared" si="844"/>
        <v xml:space="preserve">BECERRAS </v>
      </c>
      <c r="BD710" s="127">
        <f t="shared" ref="BD710:BD715" si="855">+BS683</f>
        <v>0</v>
      </c>
      <c r="BF710" s="150"/>
      <c r="BG710" s="151"/>
      <c r="BH710" s="151"/>
      <c r="BI710" s="151"/>
      <c r="BJ710" s="152"/>
      <c r="BL710" s="153"/>
      <c r="BM710" s="151"/>
      <c r="BN710" s="151"/>
      <c r="BO710" s="151"/>
      <c r="BP710" s="151"/>
      <c r="BQ710" s="154"/>
      <c r="BS710" s="110">
        <f t="shared" ref="BS710:BS715" si="856">SUM(BD710+BF710+BG710+BH710+BI710+BJ710-BL710-BM710-BN710-BO710-BP710-BQ710)</f>
        <v>0</v>
      </c>
      <c r="BT710" s="149"/>
      <c r="BU710" s="126" t="str">
        <f t="shared" si="845"/>
        <v xml:space="preserve">BECERRAS </v>
      </c>
      <c r="BV710" s="127">
        <f t="shared" ref="BV710:BV715" si="857">+CK683</f>
        <v>0</v>
      </c>
      <c r="BX710" s="155"/>
      <c r="BY710" s="156"/>
      <c r="BZ710" s="156"/>
      <c r="CA710" s="156"/>
      <c r="CB710" s="157"/>
      <c r="CD710" s="158"/>
      <c r="CE710" s="156"/>
      <c r="CF710" s="156"/>
      <c r="CG710" s="156"/>
      <c r="CH710" s="156"/>
      <c r="CI710" s="159"/>
      <c r="CK710" s="110">
        <f t="shared" ref="CK710:CK715" si="858">SUM(BV710+BX710+BY710+BZ710+CA710+CB710-CD710-CE710-CF710-CG710-CH710-CI710)</f>
        <v>0</v>
      </c>
    </row>
    <row r="711" spans="1:89" x14ac:dyDescent="0.3">
      <c r="A711" s="126" t="str">
        <f t="shared" si="846"/>
        <v>BECERROS</v>
      </c>
      <c r="B711" s="127">
        <f t="shared" si="847"/>
        <v>0</v>
      </c>
      <c r="D711" s="128"/>
      <c r="E711" s="129"/>
      <c r="F711" s="129"/>
      <c r="G711" s="129"/>
      <c r="H711" s="130"/>
      <c r="I711" s="131"/>
      <c r="J711" s="132"/>
      <c r="K711" s="129"/>
      <c r="L711" s="129"/>
      <c r="M711" s="129"/>
      <c r="N711" s="129"/>
      <c r="O711" s="133"/>
      <c r="Q711" s="134">
        <f t="shared" si="848"/>
        <v>0</v>
      </c>
      <c r="S711" s="126" t="str">
        <f t="shared" si="849"/>
        <v>BECERROS</v>
      </c>
      <c r="T711" s="135">
        <f t="shared" si="850"/>
        <v>70</v>
      </c>
      <c r="V711" s="136"/>
      <c r="W711" s="137"/>
      <c r="X711" s="137"/>
      <c r="Y711" s="137"/>
      <c r="Z711" s="138"/>
      <c r="AB711" s="139"/>
      <c r="AC711" s="137"/>
      <c r="AD711" s="137"/>
      <c r="AE711" s="137"/>
      <c r="AF711" s="137"/>
      <c r="AG711" s="140"/>
      <c r="AI711" s="134">
        <f t="shared" si="851"/>
        <v>70</v>
      </c>
      <c r="AK711" s="141" t="str">
        <f t="shared" si="852"/>
        <v>POTRO MACHO</v>
      </c>
      <c r="AL711" s="142">
        <f t="shared" si="853"/>
        <v>6</v>
      </c>
      <c r="AN711" s="143"/>
      <c r="AO711" s="144"/>
      <c r="AP711" s="144"/>
      <c r="AQ711" s="144"/>
      <c r="AR711" s="145"/>
      <c r="AS711" s="146"/>
      <c r="AT711" s="147"/>
      <c r="AU711" s="144"/>
      <c r="AV711" s="144"/>
      <c r="AW711" s="144"/>
      <c r="AX711" s="144"/>
      <c r="AY711" s="148"/>
      <c r="BA711" s="110">
        <f t="shared" si="854"/>
        <v>6</v>
      </c>
      <c r="BB711" s="149"/>
      <c r="BC711" s="126" t="str">
        <f t="shared" si="844"/>
        <v>BECERROS</v>
      </c>
      <c r="BD711" s="127">
        <f t="shared" si="855"/>
        <v>0</v>
      </c>
      <c r="BF711" s="150"/>
      <c r="BG711" s="151"/>
      <c r="BH711" s="151"/>
      <c r="BI711" s="151"/>
      <c r="BJ711" s="152"/>
      <c r="BL711" s="153"/>
      <c r="BM711" s="151"/>
      <c r="BN711" s="151"/>
      <c r="BO711" s="151"/>
      <c r="BP711" s="151"/>
      <c r="BQ711" s="154"/>
      <c r="BS711" s="110">
        <f t="shared" si="856"/>
        <v>0</v>
      </c>
      <c r="BT711" s="149"/>
      <c r="BU711" s="126" t="str">
        <f t="shared" si="845"/>
        <v>BECERROS</v>
      </c>
      <c r="BV711" s="127">
        <f t="shared" si="857"/>
        <v>0</v>
      </c>
      <c r="BX711" s="155"/>
      <c r="BY711" s="156"/>
      <c r="BZ711" s="156"/>
      <c r="CA711" s="156"/>
      <c r="CB711" s="157"/>
      <c r="CD711" s="158"/>
      <c r="CE711" s="156"/>
      <c r="CF711" s="156"/>
      <c r="CG711" s="156"/>
      <c r="CH711" s="156"/>
      <c r="CI711" s="159"/>
      <c r="CK711" s="110">
        <f t="shared" si="858"/>
        <v>0</v>
      </c>
    </row>
    <row r="712" spans="1:89" x14ac:dyDescent="0.3">
      <c r="A712" s="126" t="str">
        <f t="shared" si="846"/>
        <v>MAUTAS</v>
      </c>
      <c r="B712" s="127">
        <f t="shared" si="847"/>
        <v>54</v>
      </c>
      <c r="D712" s="95"/>
      <c r="E712" s="129"/>
      <c r="F712" s="129"/>
      <c r="G712" s="129"/>
      <c r="H712" s="130"/>
      <c r="I712" s="131"/>
      <c r="J712" s="132"/>
      <c r="K712" s="129"/>
      <c r="L712" s="129"/>
      <c r="M712" s="129"/>
      <c r="N712" s="129"/>
      <c r="O712" s="133"/>
      <c r="Q712" s="134">
        <f t="shared" si="848"/>
        <v>54</v>
      </c>
      <c r="S712" s="126" t="str">
        <f t="shared" si="849"/>
        <v>MAUTAS</v>
      </c>
      <c r="T712" s="135">
        <f t="shared" si="850"/>
        <v>0</v>
      </c>
      <c r="V712" s="95"/>
      <c r="W712" s="137"/>
      <c r="X712" s="137"/>
      <c r="Y712" s="137"/>
      <c r="Z712" s="138"/>
      <c r="AB712" s="139"/>
      <c r="AC712" s="137"/>
      <c r="AD712" s="137"/>
      <c r="AE712" s="137"/>
      <c r="AF712" s="137"/>
      <c r="AG712" s="140"/>
      <c r="AI712" s="134">
        <f t="shared" si="851"/>
        <v>0</v>
      </c>
      <c r="AK712" s="141" t="str">
        <f t="shared" si="852"/>
        <v>CABALLO</v>
      </c>
      <c r="AL712" s="142">
        <f t="shared" si="853"/>
        <v>8</v>
      </c>
      <c r="AN712" s="95"/>
      <c r="AO712" s="144"/>
      <c r="AP712" s="144"/>
      <c r="AQ712" s="144"/>
      <c r="AR712" s="145"/>
      <c r="AS712" s="146"/>
      <c r="AT712" s="147"/>
      <c r="AU712" s="144"/>
      <c r="AV712" s="144"/>
      <c r="AW712" s="144"/>
      <c r="AX712" s="144"/>
      <c r="AY712" s="148"/>
      <c r="BA712" s="110">
        <f t="shared" si="854"/>
        <v>8</v>
      </c>
      <c r="BB712" s="149"/>
      <c r="BC712" s="126" t="str">
        <f t="shared" si="844"/>
        <v>MAUTAS</v>
      </c>
      <c r="BD712" s="127">
        <f t="shared" si="855"/>
        <v>0</v>
      </c>
      <c r="BF712" s="113"/>
      <c r="BG712" s="151"/>
      <c r="BH712" s="151"/>
      <c r="BI712" s="151"/>
      <c r="BJ712" s="152"/>
      <c r="BL712" s="153"/>
      <c r="BM712" s="151"/>
      <c r="BN712" s="151"/>
      <c r="BO712" s="151"/>
      <c r="BP712" s="151"/>
      <c r="BQ712" s="154"/>
      <c r="BS712" s="110">
        <f t="shared" si="856"/>
        <v>0</v>
      </c>
      <c r="BT712" s="149"/>
      <c r="BU712" s="126" t="str">
        <f t="shared" si="845"/>
        <v>MAUTAS</v>
      </c>
      <c r="BV712" s="127">
        <f t="shared" si="857"/>
        <v>0</v>
      </c>
      <c r="BX712" s="119"/>
      <c r="BY712" s="156"/>
      <c r="BZ712" s="156"/>
      <c r="CA712" s="156"/>
      <c r="CB712" s="157"/>
      <c r="CD712" s="158"/>
      <c r="CE712" s="156"/>
      <c r="CF712" s="156"/>
      <c r="CG712" s="156"/>
      <c r="CH712" s="156"/>
      <c r="CI712" s="159"/>
      <c r="CK712" s="110">
        <f t="shared" si="858"/>
        <v>0</v>
      </c>
    </row>
    <row r="713" spans="1:89" x14ac:dyDescent="0.3">
      <c r="A713" s="126" t="str">
        <f t="shared" si="846"/>
        <v>MAUTES</v>
      </c>
      <c r="B713" s="127">
        <f t="shared" si="847"/>
        <v>458</v>
      </c>
      <c r="D713" s="95"/>
      <c r="E713" s="129"/>
      <c r="F713" s="129"/>
      <c r="G713" s="129"/>
      <c r="H713" s="130"/>
      <c r="I713" s="131"/>
      <c r="J713" s="132"/>
      <c r="K713" s="129"/>
      <c r="L713" s="129"/>
      <c r="M713" s="129"/>
      <c r="N713" s="129"/>
      <c r="O713" s="133"/>
      <c r="Q713" s="134">
        <f t="shared" si="848"/>
        <v>458</v>
      </c>
      <c r="S713" s="126" t="str">
        <f t="shared" si="849"/>
        <v>MAUTES</v>
      </c>
      <c r="T713" s="135">
        <f t="shared" si="850"/>
        <v>0</v>
      </c>
      <c r="V713" s="95"/>
      <c r="W713" s="137"/>
      <c r="X713" s="137"/>
      <c r="Y713" s="137"/>
      <c r="Z713" s="138"/>
      <c r="AB713" s="139"/>
      <c r="AC713" s="137"/>
      <c r="AD713" s="137"/>
      <c r="AE713" s="137"/>
      <c r="AF713" s="137"/>
      <c r="AG713" s="140"/>
      <c r="AI713" s="134">
        <f t="shared" si="851"/>
        <v>0</v>
      </c>
      <c r="AK713" s="141" t="str">
        <f t="shared" si="852"/>
        <v>YEGUA</v>
      </c>
      <c r="AL713" s="142">
        <f t="shared" si="853"/>
        <v>7</v>
      </c>
      <c r="AN713" s="95"/>
      <c r="AO713" s="144"/>
      <c r="AP713" s="144"/>
      <c r="AQ713" s="144"/>
      <c r="AR713" s="145"/>
      <c r="AS713" s="146"/>
      <c r="AT713" s="147"/>
      <c r="AU713" s="144"/>
      <c r="AV713" s="144"/>
      <c r="AW713" s="144"/>
      <c r="AX713" s="144"/>
      <c r="AY713" s="148"/>
      <c r="BA713" s="110">
        <f t="shared" si="854"/>
        <v>7</v>
      </c>
      <c r="BB713" s="149"/>
      <c r="BC713" s="126" t="str">
        <f t="shared" si="844"/>
        <v>MAUTES</v>
      </c>
      <c r="BD713" s="127">
        <f t="shared" si="855"/>
        <v>0</v>
      </c>
      <c r="BF713" s="113"/>
      <c r="BG713" s="151"/>
      <c r="BH713" s="151"/>
      <c r="BI713" s="151"/>
      <c r="BJ713" s="152"/>
      <c r="BL713" s="153"/>
      <c r="BM713" s="151"/>
      <c r="BN713" s="151"/>
      <c r="BO713" s="151"/>
      <c r="BP713" s="151"/>
      <c r="BQ713" s="154"/>
      <c r="BS713" s="110">
        <f t="shared" si="856"/>
        <v>0</v>
      </c>
      <c r="BT713" s="149"/>
      <c r="BU713" s="126" t="str">
        <f t="shared" si="845"/>
        <v>MAUTES</v>
      </c>
      <c r="BV713" s="127">
        <f t="shared" si="857"/>
        <v>0</v>
      </c>
      <c r="BX713" s="119"/>
      <c r="BY713" s="156"/>
      <c r="BZ713" s="156"/>
      <c r="CA713" s="156"/>
      <c r="CB713" s="157"/>
      <c r="CD713" s="158"/>
      <c r="CE713" s="156"/>
      <c r="CF713" s="156"/>
      <c r="CG713" s="156"/>
      <c r="CH713" s="156"/>
      <c r="CI713" s="159"/>
      <c r="CK713" s="110">
        <f t="shared" si="858"/>
        <v>0</v>
      </c>
    </row>
    <row r="714" spans="1:89" x14ac:dyDescent="0.3">
      <c r="A714" s="126">
        <f t="shared" si="846"/>
        <v>0</v>
      </c>
      <c r="B714" s="127">
        <f t="shared" si="847"/>
        <v>0</v>
      </c>
      <c r="D714" s="95"/>
      <c r="E714" s="129"/>
      <c r="F714" s="129"/>
      <c r="G714" s="129"/>
      <c r="H714" s="130"/>
      <c r="I714" s="131"/>
      <c r="J714" s="132"/>
      <c r="K714" s="129"/>
      <c r="L714" s="129"/>
      <c r="M714" s="129"/>
      <c r="N714" s="129"/>
      <c r="O714" s="133"/>
      <c r="Q714" s="134">
        <f t="shared" si="848"/>
        <v>0</v>
      </c>
      <c r="S714" s="126">
        <f t="shared" si="849"/>
        <v>0</v>
      </c>
      <c r="T714" s="135">
        <f t="shared" si="850"/>
        <v>0</v>
      </c>
      <c r="V714" s="95"/>
      <c r="W714" s="137"/>
      <c r="X714" s="137"/>
      <c r="Y714" s="137"/>
      <c r="Z714" s="138"/>
      <c r="AB714" s="139"/>
      <c r="AC714" s="137"/>
      <c r="AD714" s="137"/>
      <c r="AE714" s="137"/>
      <c r="AF714" s="137"/>
      <c r="AG714" s="140"/>
      <c r="AI714" s="134">
        <f t="shared" si="851"/>
        <v>0</v>
      </c>
      <c r="AK714" s="141">
        <f t="shared" si="852"/>
        <v>0</v>
      </c>
      <c r="AL714" s="142">
        <f t="shared" si="853"/>
        <v>0</v>
      </c>
      <c r="AN714" s="95"/>
      <c r="AO714" s="144"/>
      <c r="AP714" s="144"/>
      <c r="AQ714" s="144"/>
      <c r="AR714" s="145"/>
      <c r="AS714" s="146"/>
      <c r="AT714" s="147"/>
      <c r="AU714" s="144"/>
      <c r="AV714" s="144"/>
      <c r="AW714" s="144"/>
      <c r="AX714" s="144"/>
      <c r="AY714" s="148"/>
      <c r="BA714" s="110">
        <f t="shared" si="854"/>
        <v>0</v>
      </c>
      <c r="BB714" s="149"/>
      <c r="BC714" s="126">
        <f t="shared" si="844"/>
        <v>0</v>
      </c>
      <c r="BD714" s="127">
        <f t="shared" si="855"/>
        <v>0</v>
      </c>
      <c r="BF714" s="113"/>
      <c r="BG714" s="151"/>
      <c r="BH714" s="151"/>
      <c r="BI714" s="151"/>
      <c r="BJ714" s="152"/>
      <c r="BL714" s="153"/>
      <c r="BM714" s="151"/>
      <c r="BN714" s="151"/>
      <c r="BO714" s="151"/>
      <c r="BP714" s="151"/>
      <c r="BQ714" s="154"/>
      <c r="BS714" s="110">
        <f t="shared" si="856"/>
        <v>0</v>
      </c>
      <c r="BT714" s="149"/>
      <c r="BU714" s="126">
        <f t="shared" si="845"/>
        <v>0</v>
      </c>
      <c r="BV714" s="127">
        <f t="shared" si="857"/>
        <v>0</v>
      </c>
      <c r="BX714" s="119"/>
      <c r="BY714" s="156"/>
      <c r="BZ714" s="156"/>
      <c r="CA714" s="156"/>
      <c r="CB714" s="157"/>
      <c r="CD714" s="158"/>
      <c r="CE714" s="156"/>
      <c r="CF714" s="156"/>
      <c r="CG714" s="156"/>
      <c r="CH714" s="156"/>
      <c r="CI714" s="159"/>
      <c r="CK714" s="110">
        <f t="shared" si="858"/>
        <v>0</v>
      </c>
    </row>
    <row r="715" spans="1:89" x14ac:dyDescent="0.3">
      <c r="A715" s="126">
        <f t="shared" si="846"/>
        <v>0</v>
      </c>
      <c r="B715" s="127">
        <f t="shared" si="847"/>
        <v>0</v>
      </c>
      <c r="D715" s="95"/>
      <c r="E715" s="129"/>
      <c r="F715" s="129"/>
      <c r="G715" s="129"/>
      <c r="H715" s="130"/>
      <c r="I715" s="131"/>
      <c r="J715" s="132"/>
      <c r="K715" s="129"/>
      <c r="L715" s="129"/>
      <c r="M715" s="129"/>
      <c r="N715" s="129"/>
      <c r="O715" s="133"/>
      <c r="Q715" s="134">
        <f t="shared" si="848"/>
        <v>0</v>
      </c>
      <c r="S715" s="126">
        <f t="shared" si="849"/>
        <v>0</v>
      </c>
      <c r="T715" s="135">
        <f t="shared" si="850"/>
        <v>0</v>
      </c>
      <c r="V715" s="95"/>
      <c r="W715" s="137"/>
      <c r="X715" s="137"/>
      <c r="Y715" s="137"/>
      <c r="Z715" s="138"/>
      <c r="AB715" s="139"/>
      <c r="AC715" s="137"/>
      <c r="AD715" s="137"/>
      <c r="AE715" s="137"/>
      <c r="AF715" s="137"/>
      <c r="AG715" s="140"/>
      <c r="AI715" s="134">
        <f t="shared" si="851"/>
        <v>0</v>
      </c>
      <c r="AK715" s="141">
        <f t="shared" si="852"/>
        <v>0</v>
      </c>
      <c r="AL715" s="142">
        <f t="shared" si="853"/>
        <v>0</v>
      </c>
      <c r="AN715" s="95"/>
      <c r="AO715" s="144"/>
      <c r="AP715" s="144"/>
      <c r="AQ715" s="144"/>
      <c r="AR715" s="145"/>
      <c r="AS715" s="146"/>
      <c r="AT715" s="147"/>
      <c r="AU715" s="144"/>
      <c r="AV715" s="144"/>
      <c r="AW715" s="144"/>
      <c r="AX715" s="144"/>
      <c r="AY715" s="148"/>
      <c r="BA715" s="110">
        <f t="shared" si="854"/>
        <v>0</v>
      </c>
      <c r="BB715" s="149"/>
      <c r="BC715" s="126">
        <f t="shared" si="844"/>
        <v>0</v>
      </c>
      <c r="BD715" s="127">
        <f t="shared" si="855"/>
        <v>0</v>
      </c>
      <c r="BF715" s="113"/>
      <c r="BG715" s="151"/>
      <c r="BH715" s="151"/>
      <c r="BI715" s="151"/>
      <c r="BJ715" s="152"/>
      <c r="BL715" s="153"/>
      <c r="BM715" s="151"/>
      <c r="BN715" s="151"/>
      <c r="BO715" s="151"/>
      <c r="BP715" s="151"/>
      <c r="BQ715" s="154"/>
      <c r="BS715" s="110">
        <f t="shared" si="856"/>
        <v>0</v>
      </c>
      <c r="BT715" s="149"/>
      <c r="BU715" s="126">
        <f t="shared" si="845"/>
        <v>0</v>
      </c>
      <c r="BV715" s="127">
        <f t="shared" si="857"/>
        <v>0</v>
      </c>
      <c r="BX715" s="119"/>
      <c r="BY715" s="156"/>
      <c r="BZ715" s="156"/>
      <c r="CA715" s="156"/>
      <c r="CB715" s="157"/>
      <c r="CD715" s="158"/>
      <c r="CE715" s="156"/>
      <c r="CF715" s="156"/>
      <c r="CG715" s="156"/>
      <c r="CH715" s="156"/>
      <c r="CI715" s="159"/>
      <c r="CK715" s="110">
        <f t="shared" si="858"/>
        <v>0</v>
      </c>
    </row>
    <row r="716" spans="1:89" s="125" customFormat="1" x14ac:dyDescent="0.3">
      <c r="A716" s="93" t="s">
        <v>29</v>
      </c>
      <c r="B716" s="127"/>
      <c r="C716"/>
      <c r="D716" s="95"/>
      <c r="E716" s="160"/>
      <c r="F716" s="160"/>
      <c r="G716" s="160"/>
      <c r="H716" s="161"/>
      <c r="I716" s="131"/>
      <c r="J716" s="162"/>
      <c r="K716" s="163"/>
      <c r="L716" s="163"/>
      <c r="M716" s="163"/>
      <c r="N716" s="163"/>
      <c r="O716" s="164"/>
      <c r="P716"/>
      <c r="Q716" s="134"/>
      <c r="R716"/>
      <c r="S716" s="93" t="s">
        <v>29</v>
      </c>
      <c r="T716" s="135"/>
      <c r="U716"/>
      <c r="V716" s="95"/>
      <c r="W716" s="165"/>
      <c r="X716" s="165"/>
      <c r="Y716" s="165"/>
      <c r="Z716" s="166"/>
      <c r="AA716"/>
      <c r="AB716" s="167"/>
      <c r="AC716" s="168"/>
      <c r="AD716" s="168"/>
      <c r="AE716" s="168"/>
      <c r="AF716" s="168"/>
      <c r="AG716" s="169"/>
      <c r="AH716"/>
      <c r="AI716" s="101"/>
      <c r="AJ716"/>
      <c r="AK716" s="102" t="s">
        <v>30</v>
      </c>
      <c r="AL716" s="142"/>
      <c r="AM716" s="26"/>
      <c r="AN716" s="95"/>
      <c r="AO716" s="170"/>
      <c r="AP716" s="170"/>
      <c r="AQ716" s="170"/>
      <c r="AR716" s="171"/>
      <c r="AS716" s="107"/>
      <c r="AT716" s="172"/>
      <c r="AU716" s="170"/>
      <c r="AV716" s="170"/>
      <c r="AW716" s="170"/>
      <c r="AX716" s="170"/>
      <c r="AY716" s="173"/>
      <c r="AZ716" s="107"/>
      <c r="BA716" s="174"/>
      <c r="BB716" s="111"/>
      <c r="BC716" s="93" t="str">
        <f t="shared" si="844"/>
        <v>GAN. PRODUCCION</v>
      </c>
      <c r="BD716" s="127"/>
      <c r="BE716" s="26"/>
      <c r="BF716" s="113"/>
      <c r="BG716" s="114"/>
      <c r="BH716" s="114"/>
      <c r="BI716" s="114"/>
      <c r="BJ716" s="115"/>
      <c r="BK716" s="112"/>
      <c r="BL716" s="116"/>
      <c r="BM716" s="114"/>
      <c r="BN716" s="114"/>
      <c r="BO716" s="114"/>
      <c r="BP716" s="114"/>
      <c r="BQ716" s="117"/>
      <c r="BR716" s="26"/>
      <c r="BS716" s="118"/>
      <c r="BT716" s="111"/>
      <c r="BU716" s="93" t="str">
        <f t="shared" si="845"/>
        <v>GAN. PRODUCCION</v>
      </c>
      <c r="BV716" s="127"/>
      <c r="BW716" s="26"/>
      <c r="BX716" s="119"/>
      <c r="BY716" s="120"/>
      <c r="BZ716" s="120"/>
      <c r="CA716" s="120"/>
      <c r="CB716" s="121"/>
      <c r="CC716" s="112"/>
      <c r="CD716" s="122"/>
      <c r="CE716" s="120"/>
      <c r="CF716" s="120"/>
      <c r="CG716" s="120"/>
      <c r="CH716" s="120"/>
      <c r="CI716" s="123"/>
      <c r="CJ716" s="26"/>
      <c r="CK716" s="124"/>
    </row>
    <row r="717" spans="1:89" x14ac:dyDescent="0.3">
      <c r="A717" s="126" t="str">
        <f t="shared" ref="A717:A723" si="859">+A690</f>
        <v>VACAS EN PRODUCCION</v>
      </c>
      <c r="B717" s="127">
        <f t="shared" ref="B717:B723" si="860">+Q690</f>
        <v>0</v>
      </c>
      <c r="D717" s="95"/>
      <c r="E717" s="129"/>
      <c r="F717" s="129"/>
      <c r="G717" s="129"/>
      <c r="H717" s="130"/>
      <c r="I717" s="131"/>
      <c r="J717" s="132"/>
      <c r="K717" s="129"/>
      <c r="L717" s="129"/>
      <c r="M717" s="129"/>
      <c r="N717" s="129"/>
      <c r="O717" s="133"/>
      <c r="Q717" s="134">
        <f t="shared" ref="Q717:Q723" si="861">SUM(B717+D717+E717+F717+G717+H717-J717-K717-L717-M717-N717-O717)</f>
        <v>0</v>
      </c>
      <c r="S717" s="126" t="str">
        <f t="shared" ref="S717:S723" si="862">+S690</f>
        <v>VACAS EN PRODUCCION</v>
      </c>
      <c r="T717" s="135">
        <f t="shared" ref="T717:T723" si="863">+AI690</f>
        <v>168</v>
      </c>
      <c r="V717" s="95"/>
      <c r="W717" s="137"/>
      <c r="X717" s="137"/>
      <c r="Y717" s="137"/>
      <c r="Z717" s="138"/>
      <c r="AB717" s="139"/>
      <c r="AC717" s="137"/>
      <c r="AD717" s="137"/>
      <c r="AE717" s="137"/>
      <c r="AF717" s="137"/>
      <c r="AG717" s="140"/>
      <c r="AI717" s="134">
        <f t="shared" ref="AI717:AI723" si="864">SUM(T717+V717+W717+X717+Y717+Z717-AB717-AC717-AD717-AE717-AF717-AG717)</f>
        <v>168</v>
      </c>
      <c r="AK717" s="141" t="str">
        <f t="shared" ref="AK717:AK723" si="865">AK690</f>
        <v>POTRO HEMBRA</v>
      </c>
      <c r="AL717" s="142">
        <f t="shared" ref="AL717:AL723" si="866">+BA690</f>
        <v>1</v>
      </c>
      <c r="AN717" s="95"/>
      <c r="AO717" s="144"/>
      <c r="AP717" s="144"/>
      <c r="AQ717" s="144"/>
      <c r="AR717" s="145"/>
      <c r="AS717" s="146"/>
      <c r="AT717" s="147"/>
      <c r="AU717" s="144"/>
      <c r="AV717" s="144"/>
      <c r="AW717" s="144"/>
      <c r="AX717" s="144"/>
      <c r="AY717" s="148"/>
      <c r="BA717" s="110">
        <f t="shared" ref="BA717:BA723" si="867">SUM(AL717+AN717+AO717+AP717+AQ717+AR717-AT717-AU717-AV717-AW717-AX717-AY717)</f>
        <v>1</v>
      </c>
      <c r="BB717" s="149"/>
      <c r="BC717" s="126" t="str">
        <f t="shared" si="844"/>
        <v>VACAS EN PRODUCCION</v>
      </c>
      <c r="BD717" s="127">
        <f t="shared" ref="BD717:BD723" si="868">+BS690</f>
        <v>0</v>
      </c>
      <c r="BF717" s="113"/>
      <c r="BG717" s="151"/>
      <c r="BH717" s="151"/>
      <c r="BI717" s="151"/>
      <c r="BJ717" s="152"/>
      <c r="BL717" s="153"/>
      <c r="BM717" s="151"/>
      <c r="BN717" s="151"/>
      <c r="BO717" s="151"/>
      <c r="BP717" s="151"/>
      <c r="BQ717" s="154"/>
      <c r="BS717" s="110">
        <f t="shared" ref="BS717:BS723" si="869">SUM(BD717+BF717+BG717+BH717+BI717+BJ717-BL717-BM717-BN717-BO717-BP717-BQ717)</f>
        <v>0</v>
      </c>
      <c r="BT717" s="149"/>
      <c r="BU717" s="126" t="str">
        <f t="shared" si="845"/>
        <v>VACAS EN PRODUCCION</v>
      </c>
      <c r="BV717" s="127">
        <f>+CK690</f>
        <v>0</v>
      </c>
      <c r="BX717" s="119"/>
      <c r="BY717" s="156"/>
      <c r="BZ717" s="156"/>
      <c r="CA717" s="156"/>
      <c r="CB717" s="157"/>
      <c r="CD717" s="158"/>
      <c r="CE717" s="156"/>
      <c r="CF717" s="156"/>
      <c r="CG717" s="156"/>
      <c r="CH717" s="156"/>
      <c r="CI717" s="159"/>
      <c r="CK717" s="110">
        <f t="shared" ref="CK717:CK723" si="870">SUM(BV717+BX717+BY717+BZ717+CA717+CB717-CD717-CE717-CF717-CG717-CH717-CI717)</f>
        <v>0</v>
      </c>
    </row>
    <row r="718" spans="1:89" x14ac:dyDescent="0.3">
      <c r="A718" s="126" t="str">
        <f t="shared" si="859"/>
        <v>VACAS PREÑADAS</v>
      </c>
      <c r="B718" s="127">
        <f t="shared" si="860"/>
        <v>0</v>
      </c>
      <c r="D718" s="95"/>
      <c r="E718" s="129"/>
      <c r="F718" s="129"/>
      <c r="G718" s="129"/>
      <c r="H718" s="130"/>
      <c r="I718" s="131"/>
      <c r="J718" s="132"/>
      <c r="K718" s="129"/>
      <c r="L718" s="129"/>
      <c r="M718" s="129"/>
      <c r="N718" s="129"/>
      <c r="O718" s="133"/>
      <c r="Q718" s="134">
        <f t="shared" si="861"/>
        <v>0</v>
      </c>
      <c r="S718" s="126" t="str">
        <f t="shared" si="862"/>
        <v>VACAS PREÑADAS</v>
      </c>
      <c r="T718" s="135">
        <f t="shared" si="863"/>
        <v>3</v>
      </c>
      <c r="V718" s="95"/>
      <c r="W718" s="137"/>
      <c r="X718" s="137"/>
      <c r="Y718" s="137"/>
      <c r="Z718" s="138"/>
      <c r="AB718" s="139"/>
      <c r="AC718" s="137"/>
      <c r="AD718" s="137"/>
      <c r="AE718" s="137"/>
      <c r="AF718" s="137"/>
      <c r="AG718" s="140"/>
      <c r="AI718" s="134">
        <f t="shared" si="864"/>
        <v>3</v>
      </c>
      <c r="AK718" s="141" t="str">
        <f t="shared" si="865"/>
        <v>POTRO MACHO</v>
      </c>
      <c r="AL718" s="142">
        <f t="shared" si="866"/>
        <v>0</v>
      </c>
      <c r="AN718" s="95"/>
      <c r="AO718" s="144"/>
      <c r="AP718" s="144"/>
      <c r="AQ718" s="144"/>
      <c r="AR718" s="145"/>
      <c r="AS718" s="146"/>
      <c r="AT718" s="147"/>
      <c r="AU718" s="144"/>
      <c r="AV718" s="144"/>
      <c r="AW718" s="144"/>
      <c r="AX718" s="144"/>
      <c r="AY718" s="148"/>
      <c r="BA718" s="110">
        <f t="shared" si="867"/>
        <v>0</v>
      </c>
      <c r="BB718" s="149"/>
      <c r="BC718" s="126" t="str">
        <f t="shared" si="844"/>
        <v>VACAS PREÑADAS</v>
      </c>
      <c r="BD718" s="127">
        <f t="shared" si="868"/>
        <v>0</v>
      </c>
      <c r="BF718" s="113"/>
      <c r="BG718" s="151"/>
      <c r="BH718" s="151"/>
      <c r="BI718" s="151"/>
      <c r="BJ718" s="152"/>
      <c r="BL718" s="153"/>
      <c r="BM718" s="151"/>
      <c r="BN718" s="151"/>
      <c r="BO718" s="151"/>
      <c r="BP718" s="151"/>
      <c r="BQ718" s="154"/>
      <c r="BS718" s="110">
        <f t="shared" si="869"/>
        <v>0</v>
      </c>
      <c r="BT718" s="149"/>
      <c r="BU718" s="126" t="str">
        <f t="shared" si="845"/>
        <v>VACAS PREÑADAS</v>
      </c>
      <c r="BV718" s="127">
        <f t="shared" ref="BV718:BV723" si="871">+CK691</f>
        <v>0</v>
      </c>
      <c r="BX718" s="119"/>
      <c r="BY718" s="156"/>
      <c r="BZ718" s="156"/>
      <c r="CA718" s="156"/>
      <c r="CB718" s="157"/>
      <c r="CD718" s="158"/>
      <c r="CE718" s="156"/>
      <c r="CF718" s="156"/>
      <c r="CG718" s="156"/>
      <c r="CH718" s="156"/>
      <c r="CI718" s="159"/>
      <c r="CK718" s="110">
        <f t="shared" si="870"/>
        <v>0</v>
      </c>
    </row>
    <row r="719" spans="1:89" x14ac:dyDescent="0.3">
      <c r="A719" s="126" t="str">
        <f t="shared" si="859"/>
        <v>VACAS VACIAS</v>
      </c>
      <c r="B719" s="127">
        <f t="shared" si="860"/>
        <v>2</v>
      </c>
      <c r="D719" s="95"/>
      <c r="E719" s="129"/>
      <c r="F719" s="129"/>
      <c r="G719" s="129"/>
      <c r="H719" s="130"/>
      <c r="I719" s="131"/>
      <c r="J719" s="132"/>
      <c r="K719" s="129"/>
      <c r="L719" s="129"/>
      <c r="M719" s="129"/>
      <c r="N719" s="129"/>
      <c r="O719" s="133"/>
      <c r="Q719" s="134">
        <f t="shared" si="861"/>
        <v>2</v>
      </c>
      <c r="S719" s="126" t="str">
        <f t="shared" si="862"/>
        <v>VACAS VACIAS</v>
      </c>
      <c r="T719" s="135">
        <f t="shared" si="863"/>
        <v>0</v>
      </c>
      <c r="V719" s="95"/>
      <c r="W719" s="137"/>
      <c r="X719" s="137"/>
      <c r="Y719" s="137"/>
      <c r="Z719" s="138"/>
      <c r="AB719" s="139"/>
      <c r="AC719" s="137"/>
      <c r="AD719" s="137"/>
      <c r="AE719" s="137"/>
      <c r="AF719" s="137"/>
      <c r="AG719" s="140"/>
      <c r="AI719" s="134">
        <f t="shared" si="864"/>
        <v>0</v>
      </c>
      <c r="AK719" s="141" t="str">
        <f t="shared" si="865"/>
        <v>CABALLO</v>
      </c>
      <c r="AL719" s="142">
        <f t="shared" si="866"/>
        <v>1</v>
      </c>
      <c r="AN719" s="95"/>
      <c r="AO719" s="144"/>
      <c r="AP719" s="144"/>
      <c r="AQ719" s="144"/>
      <c r="AR719" s="145"/>
      <c r="AS719" s="146"/>
      <c r="AT719" s="147"/>
      <c r="AU719" s="144"/>
      <c r="AV719" s="144"/>
      <c r="AW719" s="144"/>
      <c r="AX719" s="144"/>
      <c r="AY719" s="148"/>
      <c r="BA719" s="110">
        <f t="shared" si="867"/>
        <v>1</v>
      </c>
      <c r="BB719" s="149"/>
      <c r="BC719" s="126" t="str">
        <f t="shared" si="844"/>
        <v>VACAS VACIAS</v>
      </c>
      <c r="BD719" s="127">
        <f t="shared" si="868"/>
        <v>0</v>
      </c>
      <c r="BF719" s="113"/>
      <c r="BG719" s="151"/>
      <c r="BH719" s="151"/>
      <c r="BI719" s="151"/>
      <c r="BJ719" s="152"/>
      <c r="BL719" s="153"/>
      <c r="BM719" s="151"/>
      <c r="BN719" s="151"/>
      <c r="BO719" s="151"/>
      <c r="BP719" s="151"/>
      <c r="BQ719" s="154"/>
      <c r="BS719" s="110">
        <f t="shared" si="869"/>
        <v>0</v>
      </c>
      <c r="BT719" s="149"/>
      <c r="BU719" s="126" t="str">
        <f t="shared" si="845"/>
        <v>VACAS VACIAS</v>
      </c>
      <c r="BV719" s="127">
        <f t="shared" si="871"/>
        <v>0</v>
      </c>
      <c r="BX719" s="119"/>
      <c r="BY719" s="156"/>
      <c r="BZ719" s="156"/>
      <c r="CA719" s="156"/>
      <c r="CB719" s="157"/>
      <c r="CD719" s="158"/>
      <c r="CE719" s="156"/>
      <c r="CF719" s="156"/>
      <c r="CG719" s="156"/>
      <c r="CH719" s="156"/>
      <c r="CI719" s="159"/>
      <c r="CK719" s="110">
        <f t="shared" si="870"/>
        <v>0</v>
      </c>
    </row>
    <row r="720" spans="1:89" x14ac:dyDescent="0.3">
      <c r="A720" s="126" t="str">
        <f t="shared" si="859"/>
        <v>NOVILLAS VACIAS</v>
      </c>
      <c r="B720" s="127">
        <f t="shared" si="860"/>
        <v>1</v>
      </c>
      <c r="D720" s="95"/>
      <c r="E720" s="129"/>
      <c r="F720" s="129"/>
      <c r="G720" s="129"/>
      <c r="H720" s="130"/>
      <c r="I720" s="131"/>
      <c r="J720" s="132"/>
      <c r="K720" s="129"/>
      <c r="L720" s="129"/>
      <c r="M720" s="129"/>
      <c r="N720" s="129"/>
      <c r="O720" s="133"/>
      <c r="Q720" s="134">
        <f t="shared" si="861"/>
        <v>1</v>
      </c>
      <c r="S720" s="126" t="str">
        <f t="shared" si="862"/>
        <v>NOVILLAS VACIAS</v>
      </c>
      <c r="T720" s="135">
        <f t="shared" si="863"/>
        <v>0</v>
      </c>
      <c r="V720" s="95"/>
      <c r="W720" s="137"/>
      <c r="X720" s="137"/>
      <c r="Y720" s="137"/>
      <c r="Z720" s="138"/>
      <c r="AB720" s="139"/>
      <c r="AC720" s="137"/>
      <c r="AD720" s="137"/>
      <c r="AE720" s="137"/>
      <c r="AF720" s="137"/>
      <c r="AG720" s="140"/>
      <c r="AI720" s="134">
        <f t="shared" si="864"/>
        <v>0</v>
      </c>
      <c r="AK720" s="141" t="str">
        <f t="shared" si="865"/>
        <v>YEGUA</v>
      </c>
      <c r="AL720" s="142">
        <f t="shared" si="866"/>
        <v>1</v>
      </c>
      <c r="AN720" s="95"/>
      <c r="AO720" s="144"/>
      <c r="AP720" s="144"/>
      <c r="AQ720" s="144"/>
      <c r="AR720" s="145"/>
      <c r="AS720" s="146"/>
      <c r="AT720" s="147"/>
      <c r="AU720" s="144"/>
      <c r="AV720" s="144"/>
      <c r="AW720" s="144"/>
      <c r="AX720" s="144"/>
      <c r="AY720" s="148"/>
      <c r="BA720" s="110">
        <f t="shared" si="867"/>
        <v>1</v>
      </c>
      <c r="BB720" s="149"/>
      <c r="BC720" s="126" t="str">
        <f t="shared" si="844"/>
        <v>NOVILLAS VACIAS</v>
      </c>
      <c r="BD720" s="127">
        <f t="shared" si="868"/>
        <v>0</v>
      </c>
      <c r="BF720" s="113"/>
      <c r="BG720" s="151"/>
      <c r="BH720" s="151"/>
      <c r="BI720" s="151"/>
      <c r="BJ720" s="152"/>
      <c r="BL720" s="153"/>
      <c r="BM720" s="151"/>
      <c r="BN720" s="151"/>
      <c r="BO720" s="151"/>
      <c r="BP720" s="151"/>
      <c r="BQ720" s="154"/>
      <c r="BS720" s="110">
        <f t="shared" si="869"/>
        <v>0</v>
      </c>
      <c r="BT720" s="149"/>
      <c r="BU720" s="126" t="str">
        <f t="shared" si="845"/>
        <v>NOVILLAS VACIAS</v>
      </c>
      <c r="BV720" s="127">
        <f t="shared" si="871"/>
        <v>0</v>
      </c>
      <c r="BX720" s="119"/>
      <c r="BY720" s="156"/>
      <c r="BZ720" s="156"/>
      <c r="CA720" s="156"/>
      <c r="CB720" s="157"/>
      <c r="CD720" s="158"/>
      <c r="CE720" s="156"/>
      <c r="CF720" s="156"/>
      <c r="CG720" s="156"/>
      <c r="CH720" s="156"/>
      <c r="CI720" s="159"/>
      <c r="CK720" s="110">
        <f t="shared" si="870"/>
        <v>0</v>
      </c>
    </row>
    <row r="721" spans="1:89" x14ac:dyDescent="0.3">
      <c r="A721" s="126" t="str">
        <f t="shared" si="859"/>
        <v xml:space="preserve">NOVILLAS PREÑADAS </v>
      </c>
      <c r="B721" s="127">
        <f t="shared" si="860"/>
        <v>0</v>
      </c>
      <c r="D721" s="95"/>
      <c r="E721" s="129"/>
      <c r="F721" s="129"/>
      <c r="G721" s="129"/>
      <c r="H721" s="130"/>
      <c r="I721" s="131"/>
      <c r="J721" s="132"/>
      <c r="K721" s="129"/>
      <c r="L721" s="129"/>
      <c r="M721" s="129"/>
      <c r="N721" s="129"/>
      <c r="O721" s="133"/>
      <c r="Q721" s="134">
        <f t="shared" si="861"/>
        <v>0</v>
      </c>
      <c r="S721" s="126" t="str">
        <f t="shared" si="862"/>
        <v xml:space="preserve">NOVILLAS PREÑADAS </v>
      </c>
      <c r="T721" s="135">
        <f t="shared" si="863"/>
        <v>3</v>
      </c>
      <c r="V721" s="95"/>
      <c r="W721" s="137"/>
      <c r="X721" s="137"/>
      <c r="Y721" s="137"/>
      <c r="Z721" s="138"/>
      <c r="AB721" s="139"/>
      <c r="AC721" s="137"/>
      <c r="AD721" s="137"/>
      <c r="AE721" s="137"/>
      <c r="AF721" s="137"/>
      <c r="AG721" s="140"/>
      <c r="AI721" s="134">
        <f t="shared" si="864"/>
        <v>3</v>
      </c>
      <c r="AK721" s="141">
        <f t="shared" si="865"/>
        <v>0</v>
      </c>
      <c r="AL721" s="142">
        <f t="shared" si="866"/>
        <v>0</v>
      </c>
      <c r="AN721" s="95"/>
      <c r="AO721" s="144"/>
      <c r="AP721" s="144"/>
      <c r="AQ721" s="144"/>
      <c r="AR721" s="145"/>
      <c r="AS721" s="146"/>
      <c r="AT721" s="147"/>
      <c r="AU721" s="144"/>
      <c r="AV721" s="144"/>
      <c r="AW721" s="144"/>
      <c r="AX721" s="144"/>
      <c r="AY721" s="148"/>
      <c r="BA721" s="110">
        <f t="shared" si="867"/>
        <v>0</v>
      </c>
      <c r="BB721" s="149"/>
      <c r="BC721" s="126" t="str">
        <f t="shared" si="844"/>
        <v xml:space="preserve">NOVILLAS PREÑADAS </v>
      </c>
      <c r="BD721" s="127">
        <f t="shared" si="868"/>
        <v>0</v>
      </c>
      <c r="BF721" s="113"/>
      <c r="BG721" s="151"/>
      <c r="BH721" s="151"/>
      <c r="BI721" s="151"/>
      <c r="BJ721" s="152"/>
      <c r="BL721" s="153"/>
      <c r="BM721" s="151"/>
      <c r="BN721" s="151"/>
      <c r="BO721" s="151"/>
      <c r="BP721" s="151"/>
      <c r="BQ721" s="154"/>
      <c r="BS721" s="110">
        <f t="shared" si="869"/>
        <v>0</v>
      </c>
      <c r="BT721" s="149"/>
      <c r="BU721" s="126" t="str">
        <f t="shared" si="845"/>
        <v xml:space="preserve">NOVILLAS PREÑADAS </v>
      </c>
      <c r="BV721" s="127">
        <f t="shared" si="871"/>
        <v>0</v>
      </c>
      <c r="BX721" s="119"/>
      <c r="BY721" s="156"/>
      <c r="BZ721" s="156"/>
      <c r="CA721" s="156"/>
      <c r="CB721" s="157"/>
      <c r="CD721" s="158"/>
      <c r="CE721" s="156"/>
      <c r="CF721" s="156"/>
      <c r="CG721" s="156"/>
      <c r="CH721" s="156"/>
      <c r="CI721" s="159"/>
      <c r="CK721" s="110">
        <f t="shared" si="870"/>
        <v>0</v>
      </c>
    </row>
    <row r="722" spans="1:89" x14ac:dyDescent="0.3">
      <c r="A722" s="126" t="str">
        <f t="shared" si="859"/>
        <v>TOROS</v>
      </c>
      <c r="B722" s="127">
        <f t="shared" si="860"/>
        <v>1</v>
      </c>
      <c r="D722" s="95"/>
      <c r="E722" s="129"/>
      <c r="F722" s="129"/>
      <c r="G722" s="129"/>
      <c r="H722" s="130"/>
      <c r="I722" s="131"/>
      <c r="J722" s="132"/>
      <c r="K722" s="129"/>
      <c r="L722" s="129"/>
      <c r="M722" s="129"/>
      <c r="N722" s="129"/>
      <c r="O722" s="133"/>
      <c r="Q722" s="134">
        <f t="shared" si="861"/>
        <v>1</v>
      </c>
      <c r="S722" s="126" t="str">
        <f t="shared" si="862"/>
        <v>TOROS</v>
      </c>
      <c r="T722" s="135">
        <f t="shared" si="863"/>
        <v>16</v>
      </c>
      <c r="V722" s="95"/>
      <c r="W722" s="137"/>
      <c r="X722" s="137"/>
      <c r="Y722" s="137"/>
      <c r="Z722" s="138"/>
      <c r="AB722" s="139"/>
      <c r="AC722" s="137"/>
      <c r="AD722" s="137"/>
      <c r="AE722" s="137"/>
      <c r="AF722" s="137"/>
      <c r="AG722" s="140"/>
      <c r="AI722" s="134">
        <f t="shared" si="864"/>
        <v>16</v>
      </c>
      <c r="AK722" s="141">
        <f t="shared" si="865"/>
        <v>0</v>
      </c>
      <c r="AL722" s="142">
        <f t="shared" si="866"/>
        <v>0</v>
      </c>
      <c r="AN722" s="95"/>
      <c r="AO722" s="144"/>
      <c r="AP722" s="144"/>
      <c r="AQ722" s="144"/>
      <c r="AR722" s="145"/>
      <c r="AS722" s="146"/>
      <c r="AT722" s="147"/>
      <c r="AU722" s="144"/>
      <c r="AV722" s="144"/>
      <c r="AW722" s="144"/>
      <c r="AX722" s="144"/>
      <c r="AY722" s="148"/>
      <c r="BA722" s="110">
        <f t="shared" si="867"/>
        <v>0</v>
      </c>
      <c r="BB722" s="149"/>
      <c r="BC722" s="126" t="str">
        <f t="shared" si="844"/>
        <v>TOROS</v>
      </c>
      <c r="BD722" s="127">
        <f t="shared" si="868"/>
        <v>0</v>
      </c>
      <c r="BF722" s="113"/>
      <c r="BG722" s="151"/>
      <c r="BH722" s="151"/>
      <c r="BI722" s="151"/>
      <c r="BJ722" s="152"/>
      <c r="BL722" s="153"/>
      <c r="BM722" s="151"/>
      <c r="BN722" s="151"/>
      <c r="BO722" s="151"/>
      <c r="BP722" s="151"/>
      <c r="BQ722" s="154"/>
      <c r="BS722" s="110">
        <f t="shared" si="869"/>
        <v>0</v>
      </c>
      <c r="BT722" s="149"/>
      <c r="BU722" s="126" t="str">
        <f t="shared" si="845"/>
        <v>TOROS</v>
      </c>
      <c r="BV722" s="127">
        <f t="shared" si="871"/>
        <v>2</v>
      </c>
      <c r="BX722" s="119"/>
      <c r="BY722" s="156"/>
      <c r="BZ722" s="156"/>
      <c r="CA722" s="156"/>
      <c r="CB722" s="157"/>
      <c r="CD722" s="158"/>
      <c r="CE722" s="156"/>
      <c r="CF722" s="156"/>
      <c r="CG722" s="156"/>
      <c r="CH722" s="156"/>
      <c r="CI722" s="159"/>
      <c r="CK722" s="110">
        <f t="shared" si="870"/>
        <v>2</v>
      </c>
    </row>
    <row r="723" spans="1:89" x14ac:dyDescent="0.3">
      <c r="A723" s="126">
        <f t="shared" si="859"/>
        <v>0</v>
      </c>
      <c r="B723" s="127">
        <f t="shared" si="860"/>
        <v>0</v>
      </c>
      <c r="D723" s="95"/>
      <c r="E723" s="129"/>
      <c r="F723" s="129"/>
      <c r="G723" s="129"/>
      <c r="H723" s="130"/>
      <c r="I723" s="131"/>
      <c r="J723" s="132"/>
      <c r="K723" s="129"/>
      <c r="L723" s="129"/>
      <c r="M723" s="129"/>
      <c r="N723" s="129"/>
      <c r="O723" s="133"/>
      <c r="Q723" s="134">
        <f t="shared" si="861"/>
        <v>0</v>
      </c>
      <c r="S723" s="126">
        <f t="shared" si="862"/>
        <v>0</v>
      </c>
      <c r="T723" s="135">
        <f t="shared" si="863"/>
        <v>0</v>
      </c>
      <c r="V723" s="95"/>
      <c r="W723" s="137"/>
      <c r="X723" s="137"/>
      <c r="Y723" s="137"/>
      <c r="Z723" s="138"/>
      <c r="AB723" s="139"/>
      <c r="AC723" s="137"/>
      <c r="AD723" s="137"/>
      <c r="AE723" s="137"/>
      <c r="AF723" s="137"/>
      <c r="AG723" s="140"/>
      <c r="AI723" s="134">
        <f t="shared" si="864"/>
        <v>0</v>
      </c>
      <c r="AK723" s="141">
        <f t="shared" si="865"/>
        <v>0</v>
      </c>
      <c r="AL723" s="142">
        <f t="shared" si="866"/>
        <v>0</v>
      </c>
      <c r="AN723" s="95"/>
      <c r="AO723" s="144"/>
      <c r="AP723" s="144"/>
      <c r="AQ723" s="144"/>
      <c r="AR723" s="145"/>
      <c r="AS723" s="146"/>
      <c r="AT723" s="147"/>
      <c r="AU723" s="144"/>
      <c r="AV723" s="144"/>
      <c r="AW723" s="144"/>
      <c r="AX723" s="144"/>
      <c r="AY723" s="148"/>
      <c r="BA723" s="110">
        <f t="shared" si="867"/>
        <v>0</v>
      </c>
      <c r="BB723" s="149"/>
      <c r="BC723" s="126">
        <f t="shared" si="844"/>
        <v>0</v>
      </c>
      <c r="BD723" s="127">
        <f t="shared" si="868"/>
        <v>0</v>
      </c>
      <c r="BF723" s="113"/>
      <c r="BG723" s="151"/>
      <c r="BH723" s="151"/>
      <c r="BI723" s="151"/>
      <c r="BJ723" s="152"/>
      <c r="BL723" s="153"/>
      <c r="BM723" s="151"/>
      <c r="BN723" s="151"/>
      <c r="BO723" s="151"/>
      <c r="BP723" s="151"/>
      <c r="BQ723" s="154"/>
      <c r="BS723" s="110">
        <f t="shared" si="869"/>
        <v>0</v>
      </c>
      <c r="BT723" s="149"/>
      <c r="BU723" s="126">
        <f t="shared" si="845"/>
        <v>0</v>
      </c>
      <c r="BV723" s="127">
        <f t="shared" si="871"/>
        <v>0</v>
      </c>
      <c r="BX723" s="119"/>
      <c r="BY723" s="156"/>
      <c r="BZ723" s="156"/>
      <c r="CA723" s="156"/>
      <c r="CB723" s="157"/>
      <c r="CD723" s="158"/>
      <c r="CE723" s="156"/>
      <c r="CF723" s="156"/>
      <c r="CG723" s="156"/>
      <c r="CH723" s="156"/>
      <c r="CI723" s="159"/>
      <c r="CK723" s="110">
        <f t="shared" si="870"/>
        <v>0</v>
      </c>
    </row>
    <row r="724" spans="1:89" s="125" customFormat="1" x14ac:dyDescent="0.3">
      <c r="A724" s="93" t="s">
        <v>37</v>
      </c>
      <c r="B724" s="127"/>
      <c r="C724"/>
      <c r="D724" s="95"/>
      <c r="E724" s="160"/>
      <c r="F724" s="160"/>
      <c r="G724" s="160"/>
      <c r="H724" s="161"/>
      <c r="I724" s="131"/>
      <c r="J724" s="175"/>
      <c r="K724" s="160"/>
      <c r="L724" s="160"/>
      <c r="M724" s="160"/>
      <c r="N724" s="160"/>
      <c r="O724" s="176"/>
      <c r="P724"/>
      <c r="Q724" s="134"/>
      <c r="R724"/>
      <c r="S724" s="93" t="s">
        <v>37</v>
      </c>
      <c r="T724" s="135"/>
      <c r="U724"/>
      <c r="V724" s="95"/>
      <c r="W724" s="165"/>
      <c r="X724" s="165"/>
      <c r="Y724" s="165"/>
      <c r="Z724" s="166"/>
      <c r="AA724"/>
      <c r="AB724" s="177"/>
      <c r="AC724" s="165"/>
      <c r="AD724" s="165"/>
      <c r="AE724" s="165"/>
      <c r="AF724" s="165"/>
      <c r="AG724" s="178"/>
      <c r="AH724"/>
      <c r="AI724" s="101"/>
      <c r="AJ724"/>
      <c r="AK724" s="102"/>
      <c r="AL724" s="142"/>
      <c r="AM724" s="26"/>
      <c r="AN724" s="95"/>
      <c r="AO724" s="170"/>
      <c r="AP724" s="170"/>
      <c r="AQ724" s="170"/>
      <c r="AR724" s="171"/>
      <c r="AS724" s="107"/>
      <c r="AT724" s="172"/>
      <c r="AU724" s="170"/>
      <c r="AV724" s="170"/>
      <c r="AW724" s="170"/>
      <c r="AX724" s="170"/>
      <c r="AY724" s="173"/>
      <c r="AZ724" s="107"/>
      <c r="BA724" s="174"/>
      <c r="BB724" s="111"/>
      <c r="BC724" s="93" t="str">
        <f>BC697</f>
        <v>GAN. CEBA</v>
      </c>
      <c r="BD724" s="127"/>
      <c r="BE724" s="26"/>
      <c r="BF724" s="113"/>
      <c r="BG724" s="114"/>
      <c r="BH724" s="114"/>
      <c r="BI724" s="114"/>
      <c r="BJ724" s="115"/>
      <c r="BK724" s="112"/>
      <c r="BL724" s="116"/>
      <c r="BM724" s="114"/>
      <c r="BN724" s="114"/>
      <c r="BO724" s="114"/>
      <c r="BP724" s="114"/>
      <c r="BQ724" s="117"/>
      <c r="BR724" s="26"/>
      <c r="BS724" s="118"/>
      <c r="BT724" s="111"/>
      <c r="BU724" s="93" t="str">
        <f>BU697</f>
        <v>GAN. CEBA</v>
      </c>
      <c r="BV724" s="127"/>
      <c r="BW724" s="26"/>
      <c r="BX724" s="119"/>
      <c r="BY724" s="120"/>
      <c r="BZ724" s="120"/>
      <c r="CA724" s="120"/>
      <c r="CB724" s="121"/>
      <c r="CC724" s="112"/>
      <c r="CD724" s="122"/>
      <c r="CE724" s="120"/>
      <c r="CF724" s="120"/>
      <c r="CG724" s="120"/>
      <c r="CH724" s="120"/>
      <c r="CI724" s="123"/>
      <c r="CJ724" s="26"/>
      <c r="CK724" s="124"/>
    </row>
    <row r="725" spans="1:89" x14ac:dyDescent="0.3">
      <c r="A725" s="126" t="str">
        <f>+A698</f>
        <v>NOVILLOS</v>
      </c>
      <c r="B725" s="127">
        <f>+Q698</f>
        <v>45</v>
      </c>
      <c r="D725" s="95"/>
      <c r="E725" s="129"/>
      <c r="F725" s="129"/>
      <c r="G725" s="129"/>
      <c r="H725" s="130"/>
      <c r="I725" s="131"/>
      <c r="J725" s="132"/>
      <c r="K725" s="129"/>
      <c r="L725" s="129"/>
      <c r="M725" s="129"/>
      <c r="N725" s="129"/>
      <c r="O725" s="133"/>
      <c r="Q725" s="134">
        <f>SUM(B725+D725+E725+F725+G725+H725-J725-K725-L725-M725-N725-O725)</f>
        <v>45</v>
      </c>
      <c r="S725" s="126" t="str">
        <f>+S698</f>
        <v>NOVILLOS</v>
      </c>
      <c r="T725" s="135">
        <f>+AI698</f>
        <v>0</v>
      </c>
      <c r="V725" s="95"/>
      <c r="W725" s="137"/>
      <c r="X725" s="137"/>
      <c r="Y725" s="137"/>
      <c r="Z725" s="138"/>
      <c r="AB725" s="139"/>
      <c r="AC725" s="137"/>
      <c r="AD725" s="137"/>
      <c r="AE725" s="137"/>
      <c r="AF725" s="137"/>
      <c r="AG725" s="140"/>
      <c r="AI725" s="134">
        <f>SUM(T725+V725+W725+X725+Y725+Z725-AB725-AC725-AD725-AE725-AF725-AG725)</f>
        <v>0</v>
      </c>
      <c r="AK725" s="179">
        <f>AK698</f>
        <v>0</v>
      </c>
      <c r="AL725" s="142">
        <f>+BA698</f>
        <v>0</v>
      </c>
      <c r="AN725" s="95"/>
      <c r="AO725" s="144"/>
      <c r="AP725" s="144"/>
      <c r="AQ725" s="144"/>
      <c r="AR725" s="145"/>
      <c r="AS725" s="146"/>
      <c r="AT725" s="147"/>
      <c r="AU725" s="144"/>
      <c r="AV725" s="144"/>
      <c r="AW725" s="144"/>
      <c r="AX725" s="144"/>
      <c r="AY725" s="148"/>
      <c r="BA725" s="110">
        <f>SUM(AL725+AN725+AO725+AP725+AQ725+AR725-AT725-AU725-AV725-AW725-AX725-AY725)</f>
        <v>0</v>
      </c>
      <c r="BB725" s="149"/>
      <c r="BC725" s="126" t="str">
        <f t="shared" si="844"/>
        <v>NOVILLOS</v>
      </c>
      <c r="BD725" s="127">
        <f>+BS698</f>
        <v>275</v>
      </c>
      <c r="BF725" s="113"/>
      <c r="BG725" s="151"/>
      <c r="BH725" s="151"/>
      <c r="BI725" s="151"/>
      <c r="BJ725" s="152"/>
      <c r="BL725" s="153"/>
      <c r="BM725" s="151"/>
      <c r="BN725" s="151"/>
      <c r="BO725" s="151"/>
      <c r="BP725" s="151"/>
      <c r="BQ725" s="154"/>
      <c r="BS725" s="110">
        <f>SUM(BD725+BF725+BG725+BH725+BI725+BJ725-BL725-BM725-BN725-BO725-BP725-BQ725)</f>
        <v>275</v>
      </c>
      <c r="BT725" s="149"/>
      <c r="BU725" s="126" t="str">
        <f t="shared" si="845"/>
        <v>NOVILLOS</v>
      </c>
      <c r="BV725" s="127">
        <f>+CK698</f>
        <v>176</v>
      </c>
      <c r="BX725" s="119"/>
      <c r="BY725" s="156"/>
      <c r="BZ725" s="156"/>
      <c r="CA725" s="156"/>
      <c r="CB725" s="157"/>
      <c r="CD725" s="158"/>
      <c r="CE725" s="156"/>
      <c r="CF725" s="156"/>
      <c r="CG725" s="156"/>
      <c r="CH725" s="156"/>
      <c r="CI725" s="159"/>
      <c r="CK725" s="110">
        <f>SUM(BV725+BX725+BY725+BZ725+CA725+CB725-CD725-CE725-CF725-CG725-CH725-CI725)</f>
        <v>176</v>
      </c>
    </row>
    <row r="726" spans="1:89" x14ac:dyDescent="0.3">
      <c r="A726" s="126" t="str">
        <f>+A699</f>
        <v>CALENTADORES</v>
      </c>
      <c r="B726" s="127">
        <f>+Q699</f>
        <v>0</v>
      </c>
      <c r="D726" s="95"/>
      <c r="E726" s="129"/>
      <c r="F726" s="129"/>
      <c r="G726" s="129"/>
      <c r="H726" s="130"/>
      <c r="I726" s="131"/>
      <c r="J726" s="132"/>
      <c r="K726" s="129"/>
      <c r="L726" s="129"/>
      <c r="M726" s="129"/>
      <c r="N726" s="129"/>
      <c r="O726" s="133"/>
      <c r="Q726" s="134">
        <f>SUM(B726+D726+E726+F726+G726+H726-J726-K726-L726-M726-N726-O726)</f>
        <v>0</v>
      </c>
      <c r="S726" s="126" t="str">
        <f>+S699</f>
        <v>CALENTADORES</v>
      </c>
      <c r="T726" s="135">
        <f>+AI699</f>
        <v>0</v>
      </c>
      <c r="V726" s="95"/>
      <c r="W726" s="137"/>
      <c r="X726" s="137"/>
      <c r="Y726" s="137"/>
      <c r="Z726" s="138"/>
      <c r="AB726" s="139"/>
      <c r="AC726" s="137"/>
      <c r="AD726" s="137"/>
      <c r="AE726" s="137"/>
      <c r="AF726" s="137"/>
      <c r="AG726" s="140"/>
      <c r="AI726" s="134">
        <f>SUM(T726+V726+W726+X726+Y726+Z726-AB726-AC726-AD726-AE726-AF726-AG726)</f>
        <v>0</v>
      </c>
      <c r="AK726" s="179">
        <f>AK699</f>
        <v>0</v>
      </c>
      <c r="AL726" s="142">
        <f>+BA699</f>
        <v>0</v>
      </c>
      <c r="AN726" s="95"/>
      <c r="AO726" s="144"/>
      <c r="AP726" s="144"/>
      <c r="AQ726" s="144"/>
      <c r="AR726" s="145"/>
      <c r="AS726" s="146"/>
      <c r="AT726" s="147"/>
      <c r="AU726" s="144"/>
      <c r="AV726" s="144"/>
      <c r="AW726" s="144"/>
      <c r="AX726" s="144"/>
      <c r="AY726" s="148"/>
      <c r="BA726" s="110">
        <f>SUM(AL726+AN726+AO726+AP726+AQ726+AR726-AT726-AU726-AV726-AW726-AX726-AY726)</f>
        <v>0</v>
      </c>
      <c r="BB726" s="149"/>
      <c r="BC726" s="126" t="str">
        <f t="shared" si="844"/>
        <v>CALENTADORES</v>
      </c>
      <c r="BD726" s="127">
        <f>+BS699</f>
        <v>0</v>
      </c>
      <c r="BF726" s="113"/>
      <c r="BG726" s="151"/>
      <c r="BH726" s="151"/>
      <c r="BI726" s="151"/>
      <c r="BJ726" s="152"/>
      <c r="BL726" s="153"/>
      <c r="BM726" s="151"/>
      <c r="BN726" s="151"/>
      <c r="BO726" s="151"/>
      <c r="BP726" s="151"/>
      <c r="BQ726" s="154"/>
      <c r="BS726" s="110">
        <f>SUM(BD726+BF726+BG726+BH726+BI726+BJ726-BL726-BM726-BN726-BO726-BP726-BQ726)</f>
        <v>0</v>
      </c>
      <c r="BT726" s="149"/>
      <c r="BU726" s="126" t="str">
        <f t="shared" si="845"/>
        <v>CALENTADORES</v>
      </c>
      <c r="BV726" s="127">
        <f>+CK699</f>
        <v>0</v>
      </c>
      <c r="BX726" s="119"/>
      <c r="BY726" s="156"/>
      <c r="BZ726" s="156"/>
      <c r="CA726" s="156"/>
      <c r="CB726" s="157"/>
      <c r="CD726" s="158"/>
      <c r="CE726" s="156"/>
      <c r="CF726" s="156"/>
      <c r="CG726" s="156"/>
      <c r="CH726" s="156"/>
      <c r="CI726" s="159"/>
      <c r="CK726" s="110">
        <f>SUM(BV726+BX726+BY726+BZ726+CA726+CB726-CD726-CE726-CF726-CG726-CH726-CI726)</f>
        <v>0</v>
      </c>
    </row>
    <row r="727" spans="1:89" x14ac:dyDescent="0.3">
      <c r="A727" s="126" t="str">
        <f>+A700</f>
        <v>VACAS CUCHILLO</v>
      </c>
      <c r="B727" s="127">
        <f>+Q700</f>
        <v>0</v>
      </c>
      <c r="D727" s="95"/>
      <c r="E727" s="129"/>
      <c r="F727" s="129"/>
      <c r="G727" s="129"/>
      <c r="H727" s="130"/>
      <c r="I727" s="131"/>
      <c r="J727" s="132"/>
      <c r="K727" s="129"/>
      <c r="L727" s="129"/>
      <c r="M727" s="129"/>
      <c r="N727" s="129"/>
      <c r="O727" s="133"/>
      <c r="Q727" s="134">
        <f>SUM(B727+D727+E727+F727+G727+H727-J727-K727-L727-M727-N727-O727)</f>
        <v>0</v>
      </c>
      <c r="S727" s="126" t="str">
        <f>+S700</f>
        <v>VACAS CUCHILLO</v>
      </c>
      <c r="T727" s="135">
        <f>+AI700</f>
        <v>0</v>
      </c>
      <c r="V727" s="95"/>
      <c r="W727" s="137"/>
      <c r="X727" s="137"/>
      <c r="Y727" s="137"/>
      <c r="Z727" s="138"/>
      <c r="AB727" s="139"/>
      <c r="AC727" s="137"/>
      <c r="AD727" s="137"/>
      <c r="AE727" s="137"/>
      <c r="AF727" s="137"/>
      <c r="AG727" s="140"/>
      <c r="AI727" s="134">
        <f>SUM(T727+V727+W727+X727+Y727+Z727-AB727-AC727-AD727-AE727-AF727-AG727)</f>
        <v>0</v>
      </c>
      <c r="AK727" s="179">
        <f>AK700</f>
        <v>0</v>
      </c>
      <c r="AL727" s="142">
        <f>+BA700</f>
        <v>0</v>
      </c>
      <c r="AN727" s="95"/>
      <c r="AO727" s="144"/>
      <c r="AP727" s="144"/>
      <c r="AQ727" s="144"/>
      <c r="AR727" s="145"/>
      <c r="AS727" s="146"/>
      <c r="AT727" s="147"/>
      <c r="AU727" s="144"/>
      <c r="AV727" s="144"/>
      <c r="AW727" s="144"/>
      <c r="AX727" s="144"/>
      <c r="AY727" s="148"/>
      <c r="BA727" s="110">
        <f>SUM(AL727+AN727+AO727+AP727+AQ727+AR727-AT727-AU727-AV727-AW727-AX727-AY727)</f>
        <v>0</v>
      </c>
      <c r="BB727" s="149"/>
      <c r="BC727" s="126" t="str">
        <f t="shared" si="844"/>
        <v>VACAS CUCHILLO</v>
      </c>
      <c r="BD727" s="127">
        <f>+BS700</f>
        <v>0</v>
      </c>
      <c r="BF727" s="113"/>
      <c r="BG727" s="151"/>
      <c r="BH727" s="151"/>
      <c r="BI727" s="151"/>
      <c r="BJ727" s="152"/>
      <c r="BL727" s="153"/>
      <c r="BM727" s="151"/>
      <c r="BN727" s="151"/>
      <c r="BO727" s="151"/>
      <c r="BP727" s="151"/>
      <c r="BQ727" s="154"/>
      <c r="BS727" s="110">
        <f>SUM(BD727+BF727+BG727+BH727+BI727+BJ727-BL727-BM727-BN727-BO727-BP727-BQ727)</f>
        <v>0</v>
      </c>
      <c r="BT727" s="149"/>
      <c r="BU727" s="126" t="str">
        <f t="shared" si="845"/>
        <v>VACAS CUCHILLO</v>
      </c>
      <c r="BV727" s="127">
        <f>+CK700</f>
        <v>0</v>
      </c>
      <c r="BX727" s="119"/>
      <c r="BY727" s="156"/>
      <c r="BZ727" s="156"/>
      <c r="CA727" s="156"/>
      <c r="CB727" s="157"/>
      <c r="CD727" s="158"/>
      <c r="CE727" s="156"/>
      <c r="CF727" s="156"/>
      <c r="CG727" s="156"/>
      <c r="CH727" s="156"/>
      <c r="CI727" s="159"/>
      <c r="CK727" s="110">
        <f>SUM(BV727+BX727+BY727+BZ727+CA727+CB727-CD727-CE727-CF727-CG727-CH727-CI727)</f>
        <v>0</v>
      </c>
    </row>
    <row r="728" spans="1:89" ht="15" thickBot="1" x14ac:dyDescent="0.35">
      <c r="A728" s="126" t="str">
        <f>+A701</f>
        <v>NOVILLAS CUCHILLOS</v>
      </c>
      <c r="B728" s="127">
        <f>+Q701</f>
        <v>0</v>
      </c>
      <c r="D728" s="95"/>
      <c r="E728" s="180"/>
      <c r="F728" s="180"/>
      <c r="G728" s="180"/>
      <c r="H728" s="181"/>
      <c r="I728" s="131"/>
      <c r="J728" s="182"/>
      <c r="K728" s="183"/>
      <c r="L728" s="183"/>
      <c r="M728" s="183"/>
      <c r="N728" s="183"/>
      <c r="O728" s="184"/>
      <c r="Q728" s="134">
        <f>SUM(B728+D728+E728+F728+G728+H728-J728-K728-L728-M728-N728-O728)</f>
        <v>0</v>
      </c>
      <c r="S728" s="126" t="str">
        <f>+S701</f>
        <v>NOVILLAS CUCHILLOS</v>
      </c>
      <c r="T728" s="135">
        <f>+AI701</f>
        <v>0</v>
      </c>
      <c r="V728" s="95"/>
      <c r="W728" s="185"/>
      <c r="X728" s="185"/>
      <c r="Y728" s="185"/>
      <c r="Z728" s="186"/>
      <c r="AB728" s="187"/>
      <c r="AC728" s="188"/>
      <c r="AD728" s="188"/>
      <c r="AE728" s="188"/>
      <c r="AF728" s="188"/>
      <c r="AG728" s="189"/>
      <c r="AI728" s="134">
        <f>SUM(T728+V728+W728+X728+Y728+Z728-AB728-AC728-AD728-AE728-AF728-AG728)</f>
        <v>0</v>
      </c>
      <c r="AK728" s="179">
        <f>AK701</f>
        <v>0</v>
      </c>
      <c r="AL728" s="142">
        <f>+BA701</f>
        <v>0</v>
      </c>
      <c r="AN728" s="95"/>
      <c r="AO728" s="190"/>
      <c r="AP728" s="190"/>
      <c r="AQ728" s="190"/>
      <c r="AR728" s="191"/>
      <c r="AS728" s="146"/>
      <c r="AT728" s="192"/>
      <c r="AU728" s="193"/>
      <c r="AV728" s="193"/>
      <c r="AW728" s="193"/>
      <c r="AX728" s="193"/>
      <c r="AY728" s="194"/>
      <c r="BA728" s="110">
        <f>SUM(AL728+AN728+AO728+AP728+AQ728+AR728-AT728-AU728-AV728-AW728-AX728-AY728)</f>
        <v>0</v>
      </c>
      <c r="BB728" s="149"/>
      <c r="BC728" s="126" t="str">
        <f t="shared" si="844"/>
        <v>NOVILLAS CUCHILLOS</v>
      </c>
      <c r="BD728" s="127">
        <f>+BS701</f>
        <v>0</v>
      </c>
      <c r="BF728" s="113"/>
      <c r="BG728" s="151"/>
      <c r="BH728" s="151"/>
      <c r="BI728" s="151"/>
      <c r="BJ728" s="152"/>
      <c r="BL728" s="153"/>
      <c r="BM728" s="151"/>
      <c r="BN728" s="151"/>
      <c r="BO728" s="151"/>
      <c r="BP728" s="151"/>
      <c r="BQ728" s="154"/>
      <c r="BS728" s="110">
        <f>SUM(BD728+BF728+BG728+BH728+BI728+BJ728-BL728-BM728-BN728-BO728-BP728-BQ728)</f>
        <v>0</v>
      </c>
      <c r="BT728" s="149"/>
      <c r="BU728" s="126" t="str">
        <f t="shared" si="845"/>
        <v>NOVILLAS CUCHILLOS</v>
      </c>
      <c r="BV728" s="127">
        <f>+CK701</f>
        <v>0</v>
      </c>
      <c r="BX728" s="119"/>
      <c r="BY728" s="156"/>
      <c r="BZ728" s="156"/>
      <c r="CA728" s="156"/>
      <c r="CB728" s="157"/>
      <c r="CD728" s="158"/>
      <c r="CE728" s="156"/>
      <c r="CF728" s="156"/>
      <c r="CG728" s="156"/>
      <c r="CH728" s="156"/>
      <c r="CI728" s="159"/>
      <c r="CK728" s="110">
        <f>SUM(BV728+BX728+BY728+BZ728+CA728+CB728-CD728-CE728-CF728-CG728-CH728-CI728)</f>
        <v>0</v>
      </c>
    </row>
    <row r="729" spans="1:89" ht="13.5" customHeight="1" x14ac:dyDescent="0.3">
      <c r="A729" s="195" t="s">
        <v>42</v>
      </c>
      <c r="B729" s="196">
        <f>SUM(B710:B728)</f>
        <v>561</v>
      </c>
      <c r="D729" s="197">
        <f>+D710+D711+D712+D713+D714+D715+D717+D718+D719+D720+D721+D722+D723+D725+D726+D727+D728</f>
        <v>0</v>
      </c>
      <c r="E729" s="197">
        <f>+E710+E711+E712+E713+E714+E715+E717+E718+E719+E720+E721+E722+E723+E725+E726+E727+E728</f>
        <v>0</v>
      </c>
      <c r="F729" s="197">
        <f>+F710+F711+F712+F713+F714+F715+F717+F718+F719+F720+F721+F722+F723+F725+F726+F727+F728</f>
        <v>0</v>
      </c>
      <c r="G729" s="197">
        <f>+G710+G711+G712+G713+G714+G715+G717+G718+G719+G720+G721+G722+G723+G725+G726+G727+G728</f>
        <v>0</v>
      </c>
      <c r="H729" s="197">
        <f>+H710+H711+H712+H713+H714+H715+H717+H718+H719+H720+H721+H722+H723+H725+H726+H727+H728</f>
        <v>0</v>
      </c>
      <c r="J729" s="198">
        <f t="shared" ref="J729:O729" si="872">+J710+J711+J712+J713+J714+J715+J717+J718+J719+J720+J721+J722+J723+J725+J726+J727+J728</f>
        <v>0</v>
      </c>
      <c r="K729" s="198">
        <f t="shared" si="872"/>
        <v>0</v>
      </c>
      <c r="L729" s="198">
        <f t="shared" si="872"/>
        <v>0</v>
      </c>
      <c r="M729" s="198">
        <f t="shared" si="872"/>
        <v>0</v>
      </c>
      <c r="N729" s="198">
        <f t="shared" si="872"/>
        <v>0</v>
      </c>
      <c r="O729" s="198">
        <f t="shared" si="872"/>
        <v>0</v>
      </c>
      <c r="Q729" s="134">
        <f>+SUM(B729:H729)-SUM(J729:O729)</f>
        <v>561</v>
      </c>
      <c r="S729" s="195" t="s">
        <v>42</v>
      </c>
      <c r="T729" s="196">
        <f>SUM(T710:T728)</f>
        <v>331</v>
      </c>
      <c r="V729" s="199">
        <f>+V710+V711+V712+V713+V714+V715+V717+V718+V719+V720+V721+V722+V723+V725+V726+V727+V728</f>
        <v>0</v>
      </c>
      <c r="W729" s="199">
        <f>+W710+W711+W712+W713+W714+W715+W717+W718+W719+W720+W721+W722+W723+W725+W726+W727+W728</f>
        <v>0</v>
      </c>
      <c r="X729" s="199">
        <f>+X710+X711+X712+X713+X714+X715+X717+X718+X719+X720+X721+X722+X723+X725+X726+X727+X728</f>
        <v>0</v>
      </c>
      <c r="Y729" s="199">
        <f>+Y710+Y711+Y712+Y713+Y714+Y715+Y717+Y718+Y719+Y720+Y721+Y722+Y723+Y725+Y726+Y727+Y728</f>
        <v>0</v>
      </c>
      <c r="Z729" s="199">
        <f>+Z710+Z711+Z712+Z713+Z714+Z715+Z717+Z718+Z719+Z720+Z721+Z722+Z723+Z725+Z726+Z727+Z728</f>
        <v>0</v>
      </c>
      <c r="AB729" s="200">
        <f t="shared" ref="AB729:AG729" si="873">+AB710+AB711+AB712+AB713+AB714+AB715+AB717+AB718+AB719+AB720+AB721+AB722+AB723+AB725+AB726+AB727+AB728</f>
        <v>0</v>
      </c>
      <c r="AC729" s="200">
        <f t="shared" si="873"/>
        <v>0</v>
      </c>
      <c r="AD729" s="200">
        <f t="shared" si="873"/>
        <v>0</v>
      </c>
      <c r="AE729" s="200">
        <f t="shared" si="873"/>
        <v>0</v>
      </c>
      <c r="AF729" s="200">
        <f t="shared" si="873"/>
        <v>0</v>
      </c>
      <c r="AG729" s="200">
        <f t="shared" si="873"/>
        <v>0</v>
      </c>
      <c r="AI729" s="134">
        <f>+SUM(T729:Z729)-SUM(AB729:AG729)</f>
        <v>331</v>
      </c>
      <c r="AK729" s="62" t="s">
        <v>42</v>
      </c>
      <c r="AL729" s="201">
        <f>SUM(AL710:AL728)</f>
        <v>28</v>
      </c>
      <c r="AN729" s="201">
        <f>+AN710+AN711+AN712+AN713+AN714+AN715+AN717+AN718+AN719+AN720+AN721+AN722+AN723+AN725+AN726+AN727+AN728</f>
        <v>0</v>
      </c>
      <c r="AO729" s="201">
        <f>+AO710+AO711+AO712+AO713+AO714+AO715+AO717+AO718+AO719+AO720+AO721+AO722+AO723+AO725+AO726+AO727+AO728</f>
        <v>0</v>
      </c>
      <c r="AP729" s="201">
        <f>+AP710+AP711+AP712+AP713+AP714+AP715+AP717+AP718+AP719+AP720+AP721+AP722+AP723+AP725+AP726+AP727+AP728</f>
        <v>0</v>
      </c>
      <c r="AQ729" s="201">
        <f>+AQ710+AQ711+AQ712+AQ713+AQ714+AQ715+AQ717+AQ718+AQ719+AQ720+AQ721+AQ722+AQ723+AQ725+AQ726+AQ727+AQ728</f>
        <v>0</v>
      </c>
      <c r="AR729" s="201">
        <f>+AR710+AR711+AR712+AR713+AR714+AR715+AR717+AR718+AR719+AR720+AR721+AR722+AR723+AR725+AR726+AR727+AR728</f>
        <v>0</v>
      </c>
      <c r="AT729" s="201">
        <f t="shared" ref="AT729:AY729" si="874">+AT710+AT711+AT712+AT713+AT714+AT715+AT717+AT718+AT719+AT720+AT721+AT722+AT723+AT725+AT726+AT727+AT728</f>
        <v>0</v>
      </c>
      <c r="AU729" s="201">
        <f t="shared" si="874"/>
        <v>0</v>
      </c>
      <c r="AV729" s="201">
        <f t="shared" si="874"/>
        <v>0</v>
      </c>
      <c r="AW729" s="201">
        <f t="shared" si="874"/>
        <v>0</v>
      </c>
      <c r="AX729" s="201">
        <f t="shared" si="874"/>
        <v>0</v>
      </c>
      <c r="AY729" s="201">
        <f t="shared" si="874"/>
        <v>0</v>
      </c>
      <c r="BA729" s="110">
        <f>+SUM(AL729:AR729)-SUM(AT729:AY729)</f>
        <v>28</v>
      </c>
      <c r="BB729" s="149"/>
      <c r="BC729" s="62" t="s">
        <v>42</v>
      </c>
      <c r="BD729" s="201">
        <f>SUM(BD710:BD728)</f>
        <v>275</v>
      </c>
      <c r="BF729" s="201">
        <f>+BF710+BF711+BF712+BF713+BF714+BF715+BF717+BF718+BF719+BF720+BF721+BF722+BF723+BF725+BF726+BF727+BF728</f>
        <v>0</v>
      </c>
      <c r="BG729" s="201">
        <f>+BG710+BG711+BG712+BG713+BG714+BG715+BG717+BG718+BG719+BG720+BG721+BG722+BG723+BG725+BG726+BG727+BG728</f>
        <v>0</v>
      </c>
      <c r="BH729" s="201">
        <f>+BH710+BH711+BH712+BH713+BH714+BH715+BH717+BH718+BH719+BH720+BH721+BH722+BH723+BH725+BH726+BH727+BH728</f>
        <v>0</v>
      </c>
      <c r="BI729" s="201">
        <f>+BI710+BI711+BI712+BI713+BI714+BI715+BI717+BI718+BI719+BI720+BI721+BI722+BI723+BI725+BI726+BI727+BI728</f>
        <v>0</v>
      </c>
      <c r="BJ729" s="201">
        <f>+BJ710+BJ711+BJ712+BJ713+BJ714+BJ715+BJ717+BJ718+BJ719+BJ720+BJ721+BJ722+BJ723+BJ725+BJ726+BJ727+BJ728</f>
        <v>0</v>
      </c>
      <c r="BL729" s="201">
        <f t="shared" ref="BL729:BQ729" si="875">+BL710+BL711+BL712+BL713+BL714+BL715+BL717+BL718+BL719+BL720+BL721+BL722+BL723+BL725+BL726+BL727+BL728</f>
        <v>0</v>
      </c>
      <c r="BM729" s="201">
        <f t="shared" si="875"/>
        <v>0</v>
      </c>
      <c r="BN729" s="201">
        <f t="shared" si="875"/>
        <v>0</v>
      </c>
      <c r="BO729" s="201">
        <f t="shared" si="875"/>
        <v>0</v>
      </c>
      <c r="BP729" s="201">
        <f t="shared" si="875"/>
        <v>0</v>
      </c>
      <c r="BQ729" s="201">
        <f t="shared" si="875"/>
        <v>0</v>
      </c>
      <c r="BS729" s="110">
        <f>+SUM(BD729:BJ729)-SUM(BL729:BQ729)</f>
        <v>275</v>
      </c>
      <c r="BT729" s="149"/>
      <c r="BU729" s="62" t="s">
        <v>42</v>
      </c>
      <c r="BV729" s="201">
        <f>SUM(BV710:BV728)</f>
        <v>178</v>
      </c>
      <c r="BX729" s="201">
        <f>+BX710+BX711+BX712+BX713+BX714+BX715+BX717+BX718+BX719+BX720+BX721+BX722+BX723+BX725+BX726+BX727+BX728</f>
        <v>0</v>
      </c>
      <c r="BY729" s="201">
        <f>+BY710+BY711+BY712+BY713+BY714+BY715+BY717+BY718+BY719+BY720+BY721+BY722+BY723+BY725+BY726+BY727+BY728</f>
        <v>0</v>
      </c>
      <c r="BZ729" s="201">
        <f>+BZ710+BZ711+BZ712+BZ713+BZ714+BZ715+BZ717+BZ718+BZ719+BZ720+BZ721+BZ722+BZ723+BZ725+BZ726+BZ727+BZ728</f>
        <v>0</v>
      </c>
      <c r="CA729" s="201">
        <f>+CA710+CA711+CA712+CA713+CA714+CA715+CA717+CA718+CA719+CA720+CA721+CA722+CA723+CA725+CA726+CA727+CA728</f>
        <v>0</v>
      </c>
      <c r="CB729" s="201">
        <f>+CB710+CB711+CB712+CB713+CB714+CB715+CB717+CB718+CB719+CB720+CB721+CB722+CB723+CB725+CB726+CB727+CB728</f>
        <v>0</v>
      </c>
      <c r="CD729" s="201">
        <f t="shared" ref="CD729:CI729" si="876">+CD710+CD711+CD712+CD713+CD714+CD715+CD717+CD718+CD719+CD720+CD721+CD722+CD723+CD725+CD726+CD727+CD728</f>
        <v>0</v>
      </c>
      <c r="CE729" s="201">
        <f t="shared" si="876"/>
        <v>0</v>
      </c>
      <c r="CF729" s="201">
        <f t="shared" si="876"/>
        <v>0</v>
      </c>
      <c r="CG729" s="201">
        <f t="shared" si="876"/>
        <v>0</v>
      </c>
      <c r="CH729" s="201">
        <f t="shared" si="876"/>
        <v>0</v>
      </c>
      <c r="CI729" s="201">
        <f t="shared" si="876"/>
        <v>0</v>
      </c>
      <c r="CK729" s="110">
        <f>+SUM(BV729:CB729)-SUM(CD729:CI729)</f>
        <v>178</v>
      </c>
    </row>
    <row r="730" spans="1:89" s="13" customFormat="1" x14ac:dyDescent="0.3">
      <c r="A730" s="12"/>
      <c r="Q730" s="14"/>
      <c r="S730" s="12"/>
      <c r="AI730" s="14" t="e">
        <f>#REF!-AI729</f>
        <v>#REF!</v>
      </c>
      <c r="AK730" s="15"/>
      <c r="AL730" s="16"/>
      <c r="AM730" s="16"/>
      <c r="AN730" s="16"/>
      <c r="AO730" s="16"/>
      <c r="AP730" s="16"/>
      <c r="AQ730" s="16"/>
      <c r="AR730" s="16"/>
      <c r="AS730" s="16"/>
      <c r="AT730" s="16"/>
      <c r="AU730" s="16"/>
      <c r="AV730" s="16"/>
      <c r="AW730" s="16"/>
      <c r="AX730" s="16"/>
      <c r="AY730" s="16"/>
      <c r="AZ730" s="16"/>
      <c r="BA730" s="17">
        <f>BB729-BA729</f>
        <v>-28</v>
      </c>
      <c r="BB730" s="14"/>
      <c r="BC730" s="15"/>
      <c r="BD730" s="16"/>
      <c r="BE730" s="16"/>
      <c r="BF730" s="16"/>
      <c r="BG730" s="16"/>
      <c r="BH730" s="16"/>
      <c r="BI730" s="16"/>
      <c r="BJ730" s="16"/>
      <c r="BK730" s="16"/>
      <c r="BL730" s="16"/>
      <c r="BM730" s="16"/>
      <c r="BN730" s="16"/>
      <c r="BO730" s="16"/>
      <c r="BP730" s="16"/>
      <c r="BQ730" s="16"/>
      <c r="BR730" s="16"/>
      <c r="BS730" s="17">
        <f>BT729-BS729</f>
        <v>-275</v>
      </c>
      <c r="BT730" s="14"/>
      <c r="BU730" s="15"/>
      <c r="BV730" s="16"/>
      <c r="BW730" s="16"/>
      <c r="BX730" s="16"/>
      <c r="BY730" s="16"/>
      <c r="BZ730" s="16"/>
      <c r="CA730" s="16"/>
      <c r="CB730" s="16"/>
      <c r="CC730" s="16"/>
      <c r="CD730" s="16"/>
      <c r="CE730" s="16"/>
      <c r="CF730" s="16"/>
      <c r="CG730" s="16"/>
      <c r="CH730" s="16"/>
      <c r="CI730" s="16"/>
      <c r="CJ730" s="16"/>
      <c r="CK730" s="17">
        <f>CL729-CK729</f>
        <v>-178</v>
      </c>
    </row>
    <row r="731" spans="1:89" s="203" customFormat="1" ht="15.6" x14ac:dyDescent="0.3">
      <c r="A731" s="202" t="str">
        <f>+A704</f>
        <v>finca 1</v>
      </c>
      <c r="S731" s="202" t="str">
        <f>+S704</f>
        <v>finca 2</v>
      </c>
      <c r="AK731" s="204" t="str">
        <f>+AK704</f>
        <v>bestias</v>
      </c>
      <c r="AL731" s="26"/>
      <c r="AM731" s="26"/>
      <c r="AN731" s="26"/>
      <c r="AO731" s="26"/>
      <c r="AP731" s="26"/>
      <c r="AQ731" s="26"/>
      <c r="AR731" s="26"/>
      <c r="AS731" s="26"/>
      <c r="AT731" s="26"/>
      <c r="AU731" s="26"/>
      <c r="AV731" s="26"/>
      <c r="AW731" s="26"/>
      <c r="AX731" s="26"/>
      <c r="AY731" s="26"/>
      <c r="AZ731" s="26"/>
      <c r="BA731" s="26"/>
      <c r="BC731" s="204" t="str">
        <f>+BC704</f>
        <v>finca 3</v>
      </c>
      <c r="BD731" s="26"/>
      <c r="BE731" s="26"/>
      <c r="BF731" s="26"/>
      <c r="BG731" s="26"/>
      <c r="BH731" s="26"/>
      <c r="BI731" s="26"/>
      <c r="BJ731" s="26"/>
      <c r="BK731" s="26"/>
      <c r="BL731" s="26"/>
      <c r="BM731" s="26"/>
      <c r="BN731" s="26"/>
      <c r="BO731" s="26"/>
      <c r="BP731" s="26"/>
      <c r="BQ731" s="26"/>
      <c r="BR731" s="26"/>
      <c r="BS731" s="26"/>
      <c r="BU731" s="204" t="str">
        <f>+BU704</f>
        <v>finca 4</v>
      </c>
      <c r="BV731" s="26"/>
      <c r="BW731" s="26"/>
      <c r="BX731" s="26"/>
      <c r="BY731" s="26"/>
      <c r="BZ731" s="26"/>
      <c r="CA731" s="26"/>
      <c r="CB731" s="26"/>
      <c r="CC731" s="26"/>
      <c r="CD731" s="26"/>
      <c r="CE731" s="26"/>
      <c r="CF731" s="26"/>
      <c r="CG731" s="26"/>
      <c r="CH731" s="26"/>
      <c r="CI731" s="26"/>
      <c r="CJ731" s="26"/>
      <c r="CK731" s="26"/>
    </row>
    <row r="732" spans="1:89" s="206" customFormat="1" ht="18" thickBot="1" x14ac:dyDescent="0.35">
      <c r="A732" s="18">
        <f>+A705+1</f>
        <v>43493</v>
      </c>
      <c r="B732" s="205"/>
      <c r="C732" s="205"/>
      <c r="D732" s="205"/>
      <c r="S732" s="207">
        <f>+S706+1</f>
        <v>43493</v>
      </c>
      <c r="T732" s="205"/>
      <c r="U732" s="205"/>
      <c r="V732" s="205"/>
      <c r="AK732" s="208">
        <f>+AK706+1</f>
        <v>43493</v>
      </c>
      <c r="AL732" s="209"/>
      <c r="AM732" s="209"/>
      <c r="AN732" s="209"/>
      <c r="AO732" s="210"/>
      <c r="AP732" s="210"/>
      <c r="AQ732" s="210"/>
      <c r="AR732" s="210"/>
      <c r="AS732" s="210"/>
      <c r="AT732" s="210"/>
      <c r="AU732" s="210"/>
      <c r="AV732" s="210"/>
      <c r="AW732" s="210"/>
      <c r="AX732" s="210"/>
      <c r="AY732" s="210"/>
      <c r="AZ732" s="210"/>
      <c r="BA732" s="210"/>
      <c r="BC732" s="208">
        <f>+BC706+1</f>
        <v>43493</v>
      </c>
      <c r="BD732" s="209"/>
      <c r="BE732" s="209"/>
      <c r="BF732" s="209"/>
      <c r="BG732" s="210"/>
      <c r="BH732" s="210"/>
      <c r="BI732" s="210"/>
      <c r="BJ732" s="210"/>
      <c r="BK732" s="210"/>
      <c r="BL732" s="210"/>
      <c r="BM732" s="210"/>
      <c r="BN732" s="210"/>
      <c r="BO732" s="210"/>
      <c r="BP732" s="210"/>
      <c r="BQ732" s="210"/>
      <c r="BR732" s="210"/>
      <c r="BS732" s="210"/>
      <c r="BU732" s="208">
        <f>+BU706+1</f>
        <v>43493</v>
      </c>
      <c r="BV732" s="209"/>
      <c r="BW732" s="209"/>
      <c r="BX732" s="209"/>
      <c r="BY732" s="210"/>
      <c r="BZ732" s="210"/>
      <c r="CA732" s="210"/>
      <c r="CB732" s="210"/>
      <c r="CC732" s="210"/>
      <c r="CD732" s="210"/>
      <c r="CE732" s="210"/>
      <c r="CF732" s="210"/>
      <c r="CG732" s="210"/>
      <c r="CH732" s="210"/>
      <c r="CI732" s="210"/>
      <c r="CJ732" s="210"/>
      <c r="CK732" s="210"/>
    </row>
    <row r="733" spans="1:89" ht="18" thickBot="1" x14ac:dyDescent="0.35">
      <c r="A733" s="27">
        <f>+A732</f>
        <v>43493</v>
      </c>
      <c r="D733" s="28" t="s">
        <v>5</v>
      </c>
      <c r="E733" s="29"/>
      <c r="F733" s="29"/>
      <c r="G733" s="29"/>
      <c r="H733" s="30"/>
      <c r="I733" s="21"/>
      <c r="J733" s="31" t="s">
        <v>6</v>
      </c>
      <c r="K733" s="32"/>
      <c r="L733" s="32"/>
      <c r="M733" s="32"/>
      <c r="N733" s="32"/>
      <c r="O733" s="33"/>
      <c r="S733" s="27">
        <f>+S732</f>
        <v>43493</v>
      </c>
      <c r="V733" s="34" t="s">
        <v>5</v>
      </c>
      <c r="W733" s="35"/>
      <c r="X733" s="35"/>
      <c r="Y733" s="35"/>
      <c r="Z733" s="36"/>
      <c r="AA733" s="23"/>
      <c r="AB733" s="37" t="s">
        <v>6</v>
      </c>
      <c r="AC733" s="38"/>
      <c r="AD733" s="38"/>
      <c r="AE733" s="38"/>
      <c r="AF733" s="38"/>
      <c r="AG733" s="39"/>
      <c r="AK733" s="40">
        <f>+AK732</f>
        <v>43493</v>
      </c>
      <c r="AN733" s="41" t="s">
        <v>5</v>
      </c>
      <c r="AO733" s="42"/>
      <c r="AP733" s="42"/>
      <c r="AQ733" s="42"/>
      <c r="AR733" s="43"/>
      <c r="AT733" s="44" t="s">
        <v>6</v>
      </c>
      <c r="AU733" s="45"/>
      <c r="AV733" s="45"/>
      <c r="AW733" s="45"/>
      <c r="AX733" s="45"/>
      <c r="AY733" s="46"/>
      <c r="BC733" s="40">
        <f>+BC732</f>
        <v>43493</v>
      </c>
      <c r="BF733" s="41" t="s">
        <v>5</v>
      </c>
      <c r="BG733" s="42"/>
      <c r="BH733" s="42"/>
      <c r="BI733" s="42"/>
      <c r="BJ733" s="43"/>
      <c r="BL733" s="44" t="s">
        <v>6</v>
      </c>
      <c r="BM733" s="45"/>
      <c r="BN733" s="45"/>
      <c r="BO733" s="45"/>
      <c r="BP733" s="45"/>
      <c r="BQ733" s="46"/>
      <c r="BU733" s="40">
        <f>+BU732</f>
        <v>43493</v>
      </c>
      <c r="BX733" s="41" t="s">
        <v>5</v>
      </c>
      <c r="BY733" s="42"/>
      <c r="BZ733" s="42"/>
      <c r="CA733" s="42"/>
      <c r="CB733" s="43"/>
      <c r="CD733" s="44" t="s">
        <v>6</v>
      </c>
      <c r="CE733" s="45"/>
      <c r="CF733" s="45"/>
      <c r="CG733" s="45"/>
      <c r="CH733" s="45"/>
      <c r="CI733" s="46"/>
    </row>
    <row r="734" spans="1:89" ht="12.75" customHeight="1" x14ac:dyDescent="0.3">
      <c r="A734" s="47" t="s">
        <v>7</v>
      </c>
      <c r="B734" s="48" t="s">
        <v>8</v>
      </c>
      <c r="D734" s="49" t="s">
        <v>9</v>
      </c>
      <c r="E734" s="50" t="s">
        <v>10</v>
      </c>
      <c r="F734" s="50" t="s">
        <v>11</v>
      </c>
      <c r="G734" s="50" t="s">
        <v>12</v>
      </c>
      <c r="H734" s="51" t="s">
        <v>13</v>
      </c>
      <c r="I734" s="21"/>
      <c r="J734" s="52" t="s">
        <v>14</v>
      </c>
      <c r="K734" s="53" t="s">
        <v>15</v>
      </c>
      <c r="L734" s="53" t="s">
        <v>16</v>
      </c>
      <c r="M734" s="53" t="s">
        <v>10</v>
      </c>
      <c r="N734" s="53" t="s">
        <v>12</v>
      </c>
      <c r="O734" s="54" t="s">
        <v>13</v>
      </c>
      <c r="Q734" s="55" t="s">
        <v>17</v>
      </c>
      <c r="S734" s="47" t="s">
        <v>7</v>
      </c>
      <c r="T734" s="48" t="s">
        <v>8</v>
      </c>
      <c r="V734" s="56" t="s">
        <v>9</v>
      </c>
      <c r="W734" s="57" t="s">
        <v>10</v>
      </c>
      <c r="X734" s="57" t="s">
        <v>11</v>
      </c>
      <c r="Y734" s="57" t="s">
        <v>12</v>
      </c>
      <c r="Z734" s="58" t="s">
        <v>13</v>
      </c>
      <c r="AA734" s="23"/>
      <c r="AB734" s="59" t="s">
        <v>14</v>
      </c>
      <c r="AC734" s="60" t="s">
        <v>15</v>
      </c>
      <c r="AD734" s="60" t="s">
        <v>16</v>
      </c>
      <c r="AE734" s="60" t="s">
        <v>10</v>
      </c>
      <c r="AF734" s="60" t="s">
        <v>12</v>
      </c>
      <c r="AG734" s="61" t="s">
        <v>13</v>
      </c>
      <c r="AI734" s="55" t="s">
        <v>17</v>
      </c>
      <c r="AK734" s="62" t="s">
        <v>7</v>
      </c>
      <c r="AL734" s="63" t="s">
        <v>8</v>
      </c>
      <c r="AN734" s="64" t="s">
        <v>9</v>
      </c>
      <c r="AO734" s="65" t="s">
        <v>10</v>
      </c>
      <c r="AP734" s="65" t="s">
        <v>11</v>
      </c>
      <c r="AQ734" s="65" t="s">
        <v>12</v>
      </c>
      <c r="AR734" s="66" t="s">
        <v>13</v>
      </c>
      <c r="AT734" s="67" t="s">
        <v>14</v>
      </c>
      <c r="AU734" s="68" t="s">
        <v>15</v>
      </c>
      <c r="AV734" s="68" t="s">
        <v>16</v>
      </c>
      <c r="AW734" s="68" t="s">
        <v>10</v>
      </c>
      <c r="AX734" s="68" t="s">
        <v>12</v>
      </c>
      <c r="AY734" s="69" t="s">
        <v>13</v>
      </c>
      <c r="BA734" s="70" t="s">
        <v>17</v>
      </c>
      <c r="BB734" s="71"/>
      <c r="BC734" s="47" t="s">
        <v>7</v>
      </c>
      <c r="BD734" s="48" t="s">
        <v>8</v>
      </c>
      <c r="BF734" s="64" t="s">
        <v>9</v>
      </c>
      <c r="BG734" s="65" t="s">
        <v>10</v>
      </c>
      <c r="BH734" s="65" t="s">
        <v>11</v>
      </c>
      <c r="BI734" s="65" t="s">
        <v>12</v>
      </c>
      <c r="BJ734" s="66" t="s">
        <v>13</v>
      </c>
      <c r="BL734" s="67" t="s">
        <v>14</v>
      </c>
      <c r="BM734" s="68" t="s">
        <v>15</v>
      </c>
      <c r="BN734" s="68" t="s">
        <v>16</v>
      </c>
      <c r="BO734" s="68" t="s">
        <v>10</v>
      </c>
      <c r="BP734" s="68" t="s">
        <v>12</v>
      </c>
      <c r="BQ734" s="69" t="s">
        <v>13</v>
      </c>
      <c r="BS734" s="70" t="s">
        <v>17</v>
      </c>
      <c r="BT734" s="71"/>
      <c r="BU734" s="47" t="s">
        <v>7</v>
      </c>
      <c r="BV734" s="48" t="s">
        <v>8</v>
      </c>
      <c r="BX734" s="64" t="s">
        <v>9</v>
      </c>
      <c r="BY734" s="65" t="s">
        <v>10</v>
      </c>
      <c r="BZ734" s="65" t="s">
        <v>11</v>
      </c>
      <c r="CA734" s="65" t="s">
        <v>12</v>
      </c>
      <c r="CB734" s="66" t="s">
        <v>13</v>
      </c>
      <c r="CD734" s="67" t="s">
        <v>14</v>
      </c>
      <c r="CE734" s="68" t="s">
        <v>15</v>
      </c>
      <c r="CF734" s="68" t="s">
        <v>16</v>
      </c>
      <c r="CG734" s="68" t="s">
        <v>10</v>
      </c>
      <c r="CH734" s="68" t="s">
        <v>12</v>
      </c>
      <c r="CI734" s="69" t="s">
        <v>13</v>
      </c>
      <c r="CK734" s="70" t="s">
        <v>17</v>
      </c>
    </row>
    <row r="735" spans="1:89" x14ac:dyDescent="0.3">
      <c r="A735" s="72"/>
      <c r="B735" s="73"/>
      <c r="D735" s="74"/>
      <c r="E735" s="75"/>
      <c r="F735" s="75"/>
      <c r="G735" s="75"/>
      <c r="H735" s="76"/>
      <c r="I735" s="21"/>
      <c r="J735" s="77"/>
      <c r="K735" s="78"/>
      <c r="L735" s="78"/>
      <c r="M735" s="78"/>
      <c r="N735" s="78"/>
      <c r="O735" s="79"/>
      <c r="Q735" s="55"/>
      <c r="S735" s="72"/>
      <c r="T735" s="73"/>
      <c r="V735" s="80"/>
      <c r="W735" s="81"/>
      <c r="X735" s="81"/>
      <c r="Y735" s="81"/>
      <c r="Z735" s="82"/>
      <c r="AA735" s="23"/>
      <c r="AB735" s="83"/>
      <c r="AC735" s="84"/>
      <c r="AD735" s="84"/>
      <c r="AE735" s="84"/>
      <c r="AF735" s="84"/>
      <c r="AG735" s="85"/>
      <c r="AI735" s="55"/>
      <c r="AK735" s="86"/>
      <c r="AL735" s="87"/>
      <c r="AN735" s="88"/>
      <c r="AO735" s="89"/>
      <c r="AP735" s="89"/>
      <c r="AQ735" s="89"/>
      <c r="AR735" s="90"/>
      <c r="AT735" s="91"/>
      <c r="AU735" s="89"/>
      <c r="AV735" s="89"/>
      <c r="AW735" s="89"/>
      <c r="AX735" s="89"/>
      <c r="AY735" s="92"/>
      <c r="BA735" s="70"/>
      <c r="BB735" s="71"/>
      <c r="BC735" s="72"/>
      <c r="BD735" s="73"/>
      <c r="BF735" s="88"/>
      <c r="BG735" s="89"/>
      <c r="BH735" s="89"/>
      <c r="BI735" s="89"/>
      <c r="BJ735" s="90"/>
      <c r="BL735" s="91"/>
      <c r="BM735" s="89"/>
      <c r="BN735" s="89"/>
      <c r="BO735" s="89"/>
      <c r="BP735" s="89"/>
      <c r="BQ735" s="92"/>
      <c r="BS735" s="70"/>
      <c r="BT735" s="71"/>
      <c r="BU735" s="72"/>
      <c r="BV735" s="73"/>
      <c r="BX735" s="88"/>
      <c r="BY735" s="89"/>
      <c r="BZ735" s="89"/>
      <c r="CA735" s="89"/>
      <c r="CB735" s="90"/>
      <c r="CD735" s="91"/>
      <c r="CE735" s="89"/>
      <c r="CF735" s="89"/>
      <c r="CG735" s="89"/>
      <c r="CH735" s="89"/>
      <c r="CI735" s="92"/>
      <c r="CK735" s="70"/>
    </row>
    <row r="736" spans="1:89" s="125" customFormat="1" x14ac:dyDescent="0.3">
      <c r="A736" s="93" t="s">
        <v>19</v>
      </c>
      <c r="B736" s="94"/>
      <c r="C736"/>
      <c r="D736" s="95"/>
      <c r="E736" s="96"/>
      <c r="F736" s="96"/>
      <c r="G736" s="96"/>
      <c r="H736" s="97"/>
      <c r="I736"/>
      <c r="J736" s="98"/>
      <c r="K736" s="99"/>
      <c r="L736" s="99"/>
      <c r="M736" s="99"/>
      <c r="N736" s="99"/>
      <c r="O736" s="100"/>
      <c r="P736"/>
      <c r="Q736" s="101"/>
      <c r="R736"/>
      <c r="S736" s="93" t="s">
        <v>19</v>
      </c>
      <c r="T736" s="94"/>
      <c r="U736"/>
      <c r="V736" s="95"/>
      <c r="W736" s="96"/>
      <c r="X736" s="96"/>
      <c r="Y736" s="96"/>
      <c r="Z736" s="97"/>
      <c r="AA736"/>
      <c r="AB736" s="98"/>
      <c r="AC736" s="99"/>
      <c r="AD736" s="99"/>
      <c r="AE736" s="99"/>
      <c r="AF736" s="99"/>
      <c r="AG736" s="100"/>
      <c r="AH736"/>
      <c r="AI736" s="101"/>
      <c r="AJ736"/>
      <c r="AK736" s="102" t="s">
        <v>20</v>
      </c>
      <c r="AL736" s="103"/>
      <c r="AM736" s="26"/>
      <c r="AN736" s="104"/>
      <c r="AO736" s="105"/>
      <c r="AP736" s="105"/>
      <c r="AQ736" s="105"/>
      <c r="AR736" s="106"/>
      <c r="AS736" s="107"/>
      <c r="AT736" s="108"/>
      <c r="AU736" s="105"/>
      <c r="AV736" s="105"/>
      <c r="AW736" s="105"/>
      <c r="AX736" s="105"/>
      <c r="AY736" s="109"/>
      <c r="AZ736" s="26"/>
      <c r="BA736" s="110"/>
      <c r="BB736" s="111"/>
      <c r="BC736" s="93" t="str">
        <f t="shared" ref="BC736:BC755" si="877">BC709</f>
        <v>GAN.CRIANZA</v>
      </c>
      <c r="BD736" s="94"/>
      <c r="BE736" s="112"/>
      <c r="BF736" s="113"/>
      <c r="BG736" s="114"/>
      <c r="BH736" s="114"/>
      <c r="BI736" s="114"/>
      <c r="BJ736" s="115"/>
      <c r="BK736" s="112"/>
      <c r="BL736" s="116"/>
      <c r="BM736" s="114"/>
      <c r="BN736" s="114"/>
      <c r="BO736" s="114"/>
      <c r="BP736" s="114"/>
      <c r="BQ736" s="117"/>
      <c r="BR736" s="26"/>
      <c r="BS736" s="118"/>
      <c r="BT736" s="111"/>
      <c r="BU736" s="93" t="str">
        <f t="shared" ref="BU736:BU755" si="878">BU709</f>
        <v>GAN.CRIANZA</v>
      </c>
      <c r="BV736" s="94"/>
      <c r="BW736" s="112"/>
      <c r="BX736" s="119"/>
      <c r="BY736" s="120"/>
      <c r="BZ736" s="120"/>
      <c r="CA736" s="120"/>
      <c r="CB736" s="121"/>
      <c r="CC736" s="112"/>
      <c r="CD736" s="122"/>
      <c r="CE736" s="120"/>
      <c r="CF736" s="120"/>
      <c r="CG736" s="120"/>
      <c r="CH736" s="120"/>
      <c r="CI736" s="123"/>
      <c r="CJ736" s="26"/>
      <c r="CK736" s="124"/>
    </row>
    <row r="737" spans="1:89" x14ac:dyDescent="0.3">
      <c r="A737" s="126" t="str">
        <f t="shared" ref="A737:A742" si="879">+A710</f>
        <v xml:space="preserve">BECERRAS </v>
      </c>
      <c r="B737" s="127">
        <f t="shared" ref="B737:B742" si="880">+Q710</f>
        <v>0</v>
      </c>
      <c r="D737" s="128"/>
      <c r="E737" s="129"/>
      <c r="F737" s="129"/>
      <c r="G737" s="129"/>
      <c r="H737" s="130"/>
      <c r="I737" s="131"/>
      <c r="J737" s="132"/>
      <c r="K737" s="129"/>
      <c r="L737" s="129"/>
      <c r="M737" s="129"/>
      <c r="N737" s="129"/>
      <c r="O737" s="133"/>
      <c r="Q737" s="134">
        <f t="shared" ref="Q737:Q742" si="881">SUM(B737+D737+E737+F737+G737+H737-J737-K737-L737-M737-N737-O737)</f>
        <v>0</v>
      </c>
      <c r="S737" s="126" t="str">
        <f t="shared" ref="S737:S742" si="882">+S710</f>
        <v xml:space="preserve">BECERRAS </v>
      </c>
      <c r="T737" s="135">
        <f t="shared" ref="T737:T742" si="883">+AI710</f>
        <v>71</v>
      </c>
      <c r="V737" s="136"/>
      <c r="W737" s="137"/>
      <c r="X737" s="137"/>
      <c r="Y737" s="137"/>
      <c r="Z737" s="138"/>
      <c r="AB737" s="139"/>
      <c r="AC737" s="137"/>
      <c r="AD737" s="137"/>
      <c r="AE737" s="137"/>
      <c r="AF737" s="137"/>
      <c r="AG737" s="140"/>
      <c r="AI737" s="134">
        <f t="shared" ref="AI737:AI742" si="884">SUM(T737+V737+W737+X737+Y737+Z737-AB737-AC737-AD737-AE737-AF737-AG737)</f>
        <v>71</v>
      </c>
      <c r="AK737" s="141" t="str">
        <f t="shared" ref="AK737:AK742" si="885">AK710</f>
        <v>POTRO HEMBRA</v>
      </c>
      <c r="AL737" s="142">
        <f t="shared" ref="AL737:AL742" si="886">+BA710</f>
        <v>4</v>
      </c>
      <c r="AN737" s="143"/>
      <c r="AO737" s="144"/>
      <c r="AP737" s="144"/>
      <c r="AQ737" s="144"/>
      <c r="AR737" s="145"/>
      <c r="AS737" s="146"/>
      <c r="AT737" s="147"/>
      <c r="AU737" s="144"/>
      <c r="AV737" s="144"/>
      <c r="AW737" s="144"/>
      <c r="AX737" s="144"/>
      <c r="AY737" s="148"/>
      <c r="BA737" s="110">
        <f t="shared" ref="BA737:BA742" si="887">SUM(AL737+AN737+AO737+AP737+AQ737+AR737-AT737-AU737-AV737-AW737-AX737-AY737)</f>
        <v>4</v>
      </c>
      <c r="BB737" s="149"/>
      <c r="BC737" s="126" t="str">
        <f t="shared" si="877"/>
        <v xml:space="preserve">BECERRAS </v>
      </c>
      <c r="BD737" s="127">
        <f t="shared" ref="BD737:BD742" si="888">+BS710</f>
        <v>0</v>
      </c>
      <c r="BF737" s="150"/>
      <c r="BG737" s="151"/>
      <c r="BH737" s="151"/>
      <c r="BI737" s="151"/>
      <c r="BJ737" s="152"/>
      <c r="BL737" s="153"/>
      <c r="BM737" s="151"/>
      <c r="BN737" s="151"/>
      <c r="BO737" s="151"/>
      <c r="BP737" s="151"/>
      <c r="BQ737" s="154"/>
      <c r="BS737" s="110">
        <f t="shared" ref="BS737:BS742" si="889">SUM(BD737+BF737+BG737+BH737+BI737+BJ737-BL737-BM737-BN737-BO737-BP737-BQ737)</f>
        <v>0</v>
      </c>
      <c r="BT737" s="149"/>
      <c r="BU737" s="126" t="str">
        <f t="shared" si="878"/>
        <v xml:space="preserve">BECERRAS </v>
      </c>
      <c r="BV737" s="127">
        <f t="shared" ref="BV737:BV742" si="890">+CK710</f>
        <v>0</v>
      </c>
      <c r="BX737" s="155"/>
      <c r="BY737" s="156"/>
      <c r="BZ737" s="156"/>
      <c r="CA737" s="156"/>
      <c r="CB737" s="157"/>
      <c r="CD737" s="158"/>
      <c r="CE737" s="156"/>
      <c r="CF737" s="156"/>
      <c r="CG737" s="156"/>
      <c r="CH737" s="156"/>
      <c r="CI737" s="159"/>
      <c r="CK737" s="110">
        <f t="shared" ref="CK737:CK742" si="891">SUM(BV737+BX737+BY737+BZ737+CA737+CB737-CD737-CE737-CF737-CG737-CH737-CI737)</f>
        <v>0</v>
      </c>
    </row>
    <row r="738" spans="1:89" x14ac:dyDescent="0.3">
      <c r="A738" s="126" t="str">
        <f t="shared" si="879"/>
        <v>BECERROS</v>
      </c>
      <c r="B738" s="127">
        <f t="shared" si="880"/>
        <v>0</v>
      </c>
      <c r="D738" s="128"/>
      <c r="E738" s="129"/>
      <c r="F738" s="129"/>
      <c r="G738" s="129"/>
      <c r="H738" s="130"/>
      <c r="I738" s="131"/>
      <c r="J738" s="132"/>
      <c r="K738" s="129"/>
      <c r="L738" s="129"/>
      <c r="M738" s="129"/>
      <c r="N738" s="129"/>
      <c r="O738" s="133"/>
      <c r="Q738" s="134">
        <f t="shared" si="881"/>
        <v>0</v>
      </c>
      <c r="S738" s="126" t="str">
        <f t="shared" si="882"/>
        <v>BECERROS</v>
      </c>
      <c r="T738" s="135">
        <f t="shared" si="883"/>
        <v>70</v>
      </c>
      <c r="V738" s="136"/>
      <c r="W738" s="137"/>
      <c r="X738" s="137"/>
      <c r="Y738" s="137"/>
      <c r="Z738" s="138"/>
      <c r="AB738" s="139"/>
      <c r="AC738" s="137"/>
      <c r="AD738" s="137"/>
      <c r="AE738" s="137"/>
      <c r="AF738" s="137"/>
      <c r="AG738" s="140"/>
      <c r="AI738" s="134">
        <f t="shared" si="884"/>
        <v>70</v>
      </c>
      <c r="AK738" s="141" t="str">
        <f t="shared" si="885"/>
        <v>POTRO MACHO</v>
      </c>
      <c r="AL738" s="142">
        <f t="shared" si="886"/>
        <v>6</v>
      </c>
      <c r="AN738" s="143"/>
      <c r="AO738" s="144"/>
      <c r="AP738" s="144"/>
      <c r="AQ738" s="144"/>
      <c r="AR738" s="145"/>
      <c r="AS738" s="146"/>
      <c r="AT738" s="147"/>
      <c r="AU738" s="144"/>
      <c r="AV738" s="144"/>
      <c r="AW738" s="144"/>
      <c r="AX738" s="144"/>
      <c r="AY738" s="148"/>
      <c r="BA738" s="110">
        <f t="shared" si="887"/>
        <v>6</v>
      </c>
      <c r="BB738" s="149"/>
      <c r="BC738" s="126" t="str">
        <f t="shared" si="877"/>
        <v>BECERROS</v>
      </c>
      <c r="BD738" s="127">
        <f t="shared" si="888"/>
        <v>0</v>
      </c>
      <c r="BF738" s="150"/>
      <c r="BG738" s="151"/>
      <c r="BH738" s="151"/>
      <c r="BI738" s="151"/>
      <c r="BJ738" s="152"/>
      <c r="BL738" s="153"/>
      <c r="BM738" s="151"/>
      <c r="BN738" s="151"/>
      <c r="BO738" s="151"/>
      <c r="BP738" s="151"/>
      <c r="BQ738" s="154"/>
      <c r="BS738" s="110">
        <f t="shared" si="889"/>
        <v>0</v>
      </c>
      <c r="BT738" s="149"/>
      <c r="BU738" s="126" t="str">
        <f t="shared" si="878"/>
        <v>BECERROS</v>
      </c>
      <c r="BV738" s="127">
        <f t="shared" si="890"/>
        <v>0</v>
      </c>
      <c r="BX738" s="155"/>
      <c r="BY738" s="156"/>
      <c r="BZ738" s="156"/>
      <c r="CA738" s="156"/>
      <c r="CB738" s="157"/>
      <c r="CD738" s="158"/>
      <c r="CE738" s="156"/>
      <c r="CF738" s="156"/>
      <c r="CG738" s="156"/>
      <c r="CH738" s="156"/>
      <c r="CI738" s="159"/>
      <c r="CK738" s="110">
        <f t="shared" si="891"/>
        <v>0</v>
      </c>
    </row>
    <row r="739" spans="1:89" x14ac:dyDescent="0.3">
      <c r="A739" s="126" t="str">
        <f t="shared" si="879"/>
        <v>MAUTAS</v>
      </c>
      <c r="B739" s="127">
        <f t="shared" si="880"/>
        <v>54</v>
      </c>
      <c r="D739" s="95"/>
      <c r="E739" s="129"/>
      <c r="F739" s="129"/>
      <c r="G739" s="129"/>
      <c r="H739" s="130"/>
      <c r="I739" s="131"/>
      <c r="J739" s="132"/>
      <c r="K739" s="129"/>
      <c r="L739" s="129"/>
      <c r="M739" s="129"/>
      <c r="N739" s="129"/>
      <c r="O739" s="133"/>
      <c r="Q739" s="134">
        <f t="shared" si="881"/>
        <v>54</v>
      </c>
      <c r="S739" s="126" t="str">
        <f t="shared" si="882"/>
        <v>MAUTAS</v>
      </c>
      <c r="T739" s="135">
        <f t="shared" si="883"/>
        <v>0</v>
      </c>
      <c r="V739" s="95"/>
      <c r="W739" s="137"/>
      <c r="X739" s="137"/>
      <c r="Y739" s="137"/>
      <c r="Z739" s="138"/>
      <c r="AB739" s="139"/>
      <c r="AC739" s="137"/>
      <c r="AD739" s="137"/>
      <c r="AE739" s="137"/>
      <c r="AF739" s="137"/>
      <c r="AG739" s="140"/>
      <c r="AI739" s="134">
        <f t="shared" si="884"/>
        <v>0</v>
      </c>
      <c r="AK739" s="141" t="str">
        <f t="shared" si="885"/>
        <v>CABALLO</v>
      </c>
      <c r="AL739" s="142">
        <f t="shared" si="886"/>
        <v>8</v>
      </c>
      <c r="AN739" s="95"/>
      <c r="AO739" s="144"/>
      <c r="AP739" s="144"/>
      <c r="AQ739" s="144"/>
      <c r="AR739" s="145"/>
      <c r="AS739" s="146"/>
      <c r="AT739" s="147"/>
      <c r="AU739" s="144"/>
      <c r="AV739" s="144"/>
      <c r="AW739" s="144"/>
      <c r="AX739" s="144"/>
      <c r="AY739" s="148"/>
      <c r="BA739" s="110">
        <f t="shared" si="887"/>
        <v>8</v>
      </c>
      <c r="BB739" s="149"/>
      <c r="BC739" s="126" t="str">
        <f t="shared" si="877"/>
        <v>MAUTAS</v>
      </c>
      <c r="BD739" s="127">
        <f t="shared" si="888"/>
        <v>0</v>
      </c>
      <c r="BF739" s="113"/>
      <c r="BG739" s="151"/>
      <c r="BH739" s="151"/>
      <c r="BI739" s="151"/>
      <c r="BJ739" s="152"/>
      <c r="BL739" s="153"/>
      <c r="BM739" s="151"/>
      <c r="BN739" s="151"/>
      <c r="BO739" s="151"/>
      <c r="BP739" s="151"/>
      <c r="BQ739" s="154"/>
      <c r="BS739" s="110">
        <f t="shared" si="889"/>
        <v>0</v>
      </c>
      <c r="BT739" s="149"/>
      <c r="BU739" s="126" t="str">
        <f t="shared" si="878"/>
        <v>MAUTAS</v>
      </c>
      <c r="BV739" s="127">
        <f t="shared" si="890"/>
        <v>0</v>
      </c>
      <c r="BX739" s="119"/>
      <c r="BY739" s="156"/>
      <c r="BZ739" s="156"/>
      <c r="CA739" s="156"/>
      <c r="CB739" s="157"/>
      <c r="CD739" s="158"/>
      <c r="CE739" s="156"/>
      <c r="CF739" s="156"/>
      <c r="CG739" s="156"/>
      <c r="CH739" s="156"/>
      <c r="CI739" s="159"/>
      <c r="CK739" s="110">
        <f t="shared" si="891"/>
        <v>0</v>
      </c>
    </row>
    <row r="740" spans="1:89" x14ac:dyDescent="0.3">
      <c r="A740" s="126" t="str">
        <f t="shared" si="879"/>
        <v>MAUTES</v>
      </c>
      <c r="B740" s="127">
        <f t="shared" si="880"/>
        <v>458</v>
      </c>
      <c r="D740" s="95"/>
      <c r="E740" s="129"/>
      <c r="F740" s="129"/>
      <c r="G740" s="129"/>
      <c r="H740" s="130"/>
      <c r="I740" s="131"/>
      <c r="J740" s="132"/>
      <c r="K740" s="129"/>
      <c r="L740" s="129"/>
      <c r="M740" s="129"/>
      <c r="N740" s="129"/>
      <c r="O740" s="133"/>
      <c r="Q740" s="134">
        <f t="shared" si="881"/>
        <v>458</v>
      </c>
      <c r="S740" s="126" t="str">
        <f t="shared" si="882"/>
        <v>MAUTES</v>
      </c>
      <c r="T740" s="135">
        <f t="shared" si="883"/>
        <v>0</v>
      </c>
      <c r="V740" s="95"/>
      <c r="W740" s="137"/>
      <c r="X740" s="137"/>
      <c r="Y740" s="137"/>
      <c r="Z740" s="138"/>
      <c r="AB740" s="139"/>
      <c r="AC740" s="137"/>
      <c r="AD740" s="137"/>
      <c r="AE740" s="137"/>
      <c r="AF740" s="137"/>
      <c r="AG740" s="140"/>
      <c r="AI740" s="134">
        <f t="shared" si="884"/>
        <v>0</v>
      </c>
      <c r="AK740" s="141" t="str">
        <f t="shared" si="885"/>
        <v>YEGUA</v>
      </c>
      <c r="AL740" s="142">
        <f t="shared" si="886"/>
        <v>7</v>
      </c>
      <c r="AN740" s="95"/>
      <c r="AO740" s="144"/>
      <c r="AP740" s="144"/>
      <c r="AQ740" s="144"/>
      <c r="AR740" s="145"/>
      <c r="AS740" s="146"/>
      <c r="AT740" s="147"/>
      <c r="AU740" s="144"/>
      <c r="AV740" s="144"/>
      <c r="AW740" s="144"/>
      <c r="AX740" s="144"/>
      <c r="AY740" s="148"/>
      <c r="BA740" s="110">
        <f t="shared" si="887"/>
        <v>7</v>
      </c>
      <c r="BB740" s="149"/>
      <c r="BC740" s="126" t="str">
        <f t="shared" si="877"/>
        <v>MAUTES</v>
      </c>
      <c r="BD740" s="127">
        <f t="shared" si="888"/>
        <v>0</v>
      </c>
      <c r="BF740" s="113"/>
      <c r="BG740" s="151"/>
      <c r="BH740" s="151"/>
      <c r="BI740" s="151"/>
      <c r="BJ740" s="152"/>
      <c r="BL740" s="153"/>
      <c r="BM740" s="151"/>
      <c r="BN740" s="151"/>
      <c r="BO740" s="151"/>
      <c r="BP740" s="151"/>
      <c r="BQ740" s="154"/>
      <c r="BS740" s="110">
        <f t="shared" si="889"/>
        <v>0</v>
      </c>
      <c r="BT740" s="149"/>
      <c r="BU740" s="126" t="str">
        <f t="shared" si="878"/>
        <v>MAUTES</v>
      </c>
      <c r="BV740" s="127">
        <f t="shared" si="890"/>
        <v>0</v>
      </c>
      <c r="BX740" s="119"/>
      <c r="BY740" s="156"/>
      <c r="BZ740" s="156"/>
      <c r="CA740" s="156"/>
      <c r="CB740" s="157"/>
      <c r="CD740" s="158"/>
      <c r="CE740" s="156"/>
      <c r="CF740" s="156"/>
      <c r="CG740" s="156"/>
      <c r="CH740" s="156"/>
      <c r="CI740" s="159"/>
      <c r="CK740" s="110">
        <f t="shared" si="891"/>
        <v>0</v>
      </c>
    </row>
    <row r="741" spans="1:89" x14ac:dyDescent="0.3">
      <c r="A741" s="126">
        <f t="shared" si="879"/>
        <v>0</v>
      </c>
      <c r="B741" s="127">
        <f t="shared" si="880"/>
        <v>0</v>
      </c>
      <c r="D741" s="95"/>
      <c r="E741" s="129"/>
      <c r="F741" s="129"/>
      <c r="G741" s="129"/>
      <c r="H741" s="130"/>
      <c r="I741" s="131"/>
      <c r="J741" s="132"/>
      <c r="K741" s="129"/>
      <c r="L741" s="129"/>
      <c r="M741" s="129"/>
      <c r="N741" s="129"/>
      <c r="O741" s="133"/>
      <c r="Q741" s="134">
        <f t="shared" si="881"/>
        <v>0</v>
      </c>
      <c r="S741" s="126">
        <f t="shared" si="882"/>
        <v>0</v>
      </c>
      <c r="T741" s="135">
        <f t="shared" si="883"/>
        <v>0</v>
      </c>
      <c r="V741" s="95"/>
      <c r="W741" s="137"/>
      <c r="X741" s="137"/>
      <c r="Y741" s="137"/>
      <c r="Z741" s="138"/>
      <c r="AB741" s="139"/>
      <c r="AC741" s="137"/>
      <c r="AD741" s="137"/>
      <c r="AE741" s="137"/>
      <c r="AF741" s="137"/>
      <c r="AG741" s="140"/>
      <c r="AI741" s="134">
        <f t="shared" si="884"/>
        <v>0</v>
      </c>
      <c r="AK741" s="141">
        <f t="shared" si="885"/>
        <v>0</v>
      </c>
      <c r="AL741" s="142">
        <f t="shared" si="886"/>
        <v>0</v>
      </c>
      <c r="AN741" s="95"/>
      <c r="AO741" s="144"/>
      <c r="AP741" s="144"/>
      <c r="AQ741" s="144"/>
      <c r="AR741" s="145"/>
      <c r="AS741" s="146"/>
      <c r="AT741" s="147"/>
      <c r="AU741" s="144"/>
      <c r="AV741" s="144"/>
      <c r="AW741" s="144"/>
      <c r="AX741" s="144"/>
      <c r="AY741" s="148"/>
      <c r="BA741" s="110">
        <f t="shared" si="887"/>
        <v>0</v>
      </c>
      <c r="BB741" s="149"/>
      <c r="BC741" s="126">
        <f t="shared" si="877"/>
        <v>0</v>
      </c>
      <c r="BD741" s="127">
        <f t="shared" si="888"/>
        <v>0</v>
      </c>
      <c r="BF741" s="113"/>
      <c r="BG741" s="151"/>
      <c r="BH741" s="151"/>
      <c r="BI741" s="151"/>
      <c r="BJ741" s="152"/>
      <c r="BL741" s="153"/>
      <c r="BM741" s="151"/>
      <c r="BN741" s="151"/>
      <c r="BO741" s="151"/>
      <c r="BP741" s="151"/>
      <c r="BQ741" s="154"/>
      <c r="BS741" s="110">
        <f t="shared" si="889"/>
        <v>0</v>
      </c>
      <c r="BT741" s="149"/>
      <c r="BU741" s="126">
        <f t="shared" si="878"/>
        <v>0</v>
      </c>
      <c r="BV741" s="127">
        <f t="shared" si="890"/>
        <v>0</v>
      </c>
      <c r="BX741" s="119"/>
      <c r="BY741" s="156"/>
      <c r="BZ741" s="156"/>
      <c r="CA741" s="156"/>
      <c r="CB741" s="157"/>
      <c r="CD741" s="158"/>
      <c r="CE741" s="156"/>
      <c r="CF741" s="156"/>
      <c r="CG741" s="156"/>
      <c r="CH741" s="156"/>
      <c r="CI741" s="159"/>
      <c r="CK741" s="110">
        <f t="shared" si="891"/>
        <v>0</v>
      </c>
    </row>
    <row r="742" spans="1:89" x14ac:dyDescent="0.3">
      <c r="A742" s="126">
        <f t="shared" si="879"/>
        <v>0</v>
      </c>
      <c r="B742" s="127">
        <f t="shared" si="880"/>
        <v>0</v>
      </c>
      <c r="D742" s="95"/>
      <c r="E742" s="129"/>
      <c r="F742" s="129"/>
      <c r="G742" s="129"/>
      <c r="H742" s="130"/>
      <c r="I742" s="131"/>
      <c r="J742" s="132"/>
      <c r="K742" s="129"/>
      <c r="L742" s="129"/>
      <c r="M742" s="129"/>
      <c r="N742" s="129"/>
      <c r="O742" s="133"/>
      <c r="Q742" s="134">
        <f t="shared" si="881"/>
        <v>0</v>
      </c>
      <c r="S742" s="126">
        <f t="shared" si="882"/>
        <v>0</v>
      </c>
      <c r="T742" s="135">
        <f t="shared" si="883"/>
        <v>0</v>
      </c>
      <c r="V742" s="95"/>
      <c r="W742" s="137"/>
      <c r="X742" s="137"/>
      <c r="Y742" s="137"/>
      <c r="Z742" s="138"/>
      <c r="AB742" s="139"/>
      <c r="AC742" s="137"/>
      <c r="AD742" s="137"/>
      <c r="AE742" s="137"/>
      <c r="AF742" s="137"/>
      <c r="AG742" s="140"/>
      <c r="AI742" s="134">
        <f t="shared" si="884"/>
        <v>0</v>
      </c>
      <c r="AK742" s="141">
        <f t="shared" si="885"/>
        <v>0</v>
      </c>
      <c r="AL742" s="142">
        <f t="shared" si="886"/>
        <v>0</v>
      </c>
      <c r="AN742" s="95"/>
      <c r="AO742" s="144"/>
      <c r="AP742" s="144"/>
      <c r="AQ742" s="144"/>
      <c r="AR742" s="145"/>
      <c r="AS742" s="146"/>
      <c r="AT742" s="147"/>
      <c r="AU742" s="144"/>
      <c r="AV742" s="144"/>
      <c r="AW742" s="144"/>
      <c r="AX742" s="144"/>
      <c r="AY742" s="148"/>
      <c r="BA742" s="110">
        <f t="shared" si="887"/>
        <v>0</v>
      </c>
      <c r="BB742" s="149"/>
      <c r="BC742" s="126">
        <f t="shared" si="877"/>
        <v>0</v>
      </c>
      <c r="BD742" s="127">
        <f t="shared" si="888"/>
        <v>0</v>
      </c>
      <c r="BF742" s="113"/>
      <c r="BG742" s="151"/>
      <c r="BH742" s="151"/>
      <c r="BI742" s="151"/>
      <c r="BJ742" s="152"/>
      <c r="BL742" s="153"/>
      <c r="BM742" s="151"/>
      <c r="BN742" s="151"/>
      <c r="BO742" s="151"/>
      <c r="BP742" s="151"/>
      <c r="BQ742" s="154"/>
      <c r="BS742" s="110">
        <f t="shared" si="889"/>
        <v>0</v>
      </c>
      <c r="BT742" s="149"/>
      <c r="BU742" s="126">
        <f t="shared" si="878"/>
        <v>0</v>
      </c>
      <c r="BV742" s="127">
        <f t="shared" si="890"/>
        <v>0</v>
      </c>
      <c r="BX742" s="119"/>
      <c r="BY742" s="156"/>
      <c r="BZ742" s="156"/>
      <c r="CA742" s="156"/>
      <c r="CB742" s="157"/>
      <c r="CD742" s="158"/>
      <c r="CE742" s="156"/>
      <c r="CF742" s="156"/>
      <c r="CG742" s="156"/>
      <c r="CH742" s="156"/>
      <c r="CI742" s="159"/>
      <c r="CK742" s="110">
        <f t="shared" si="891"/>
        <v>0</v>
      </c>
    </row>
    <row r="743" spans="1:89" s="125" customFormat="1" x14ac:dyDescent="0.3">
      <c r="A743" s="93" t="s">
        <v>29</v>
      </c>
      <c r="B743" s="127"/>
      <c r="C743"/>
      <c r="D743" s="95"/>
      <c r="E743" s="160"/>
      <c r="F743" s="160"/>
      <c r="G743" s="160"/>
      <c r="H743" s="161"/>
      <c r="I743" s="131"/>
      <c r="J743" s="162"/>
      <c r="K743" s="163"/>
      <c r="L743" s="163"/>
      <c r="M743" s="163"/>
      <c r="N743" s="163"/>
      <c r="O743" s="164"/>
      <c r="P743"/>
      <c r="Q743" s="134"/>
      <c r="R743"/>
      <c r="S743" s="93" t="s">
        <v>29</v>
      </c>
      <c r="T743" s="135"/>
      <c r="U743"/>
      <c r="V743" s="95"/>
      <c r="W743" s="165"/>
      <c r="X743" s="165"/>
      <c r="Y743" s="165"/>
      <c r="Z743" s="166"/>
      <c r="AA743"/>
      <c r="AB743" s="167"/>
      <c r="AC743" s="168"/>
      <c r="AD743" s="168"/>
      <c r="AE743" s="168"/>
      <c r="AF743" s="168"/>
      <c r="AG743" s="169"/>
      <c r="AH743"/>
      <c r="AI743" s="101"/>
      <c r="AJ743"/>
      <c r="AK743" s="102" t="s">
        <v>30</v>
      </c>
      <c r="AL743" s="142"/>
      <c r="AM743" s="26"/>
      <c r="AN743" s="95"/>
      <c r="AO743" s="170"/>
      <c r="AP743" s="170"/>
      <c r="AQ743" s="170"/>
      <c r="AR743" s="171"/>
      <c r="AS743" s="107"/>
      <c r="AT743" s="172"/>
      <c r="AU743" s="170"/>
      <c r="AV743" s="170"/>
      <c r="AW743" s="170"/>
      <c r="AX743" s="170"/>
      <c r="AY743" s="173"/>
      <c r="AZ743" s="107"/>
      <c r="BA743" s="174"/>
      <c r="BB743" s="111"/>
      <c r="BC743" s="93" t="str">
        <f t="shared" si="877"/>
        <v>GAN. PRODUCCION</v>
      </c>
      <c r="BD743" s="127"/>
      <c r="BE743" s="26"/>
      <c r="BF743" s="113"/>
      <c r="BG743" s="114"/>
      <c r="BH743" s="114"/>
      <c r="BI743" s="114"/>
      <c r="BJ743" s="115"/>
      <c r="BK743" s="112"/>
      <c r="BL743" s="116"/>
      <c r="BM743" s="114"/>
      <c r="BN743" s="114"/>
      <c r="BO743" s="114"/>
      <c r="BP743" s="114"/>
      <c r="BQ743" s="117"/>
      <c r="BR743" s="26"/>
      <c r="BS743" s="118"/>
      <c r="BT743" s="111"/>
      <c r="BU743" s="93" t="str">
        <f t="shared" si="878"/>
        <v>GAN. PRODUCCION</v>
      </c>
      <c r="BV743" s="127"/>
      <c r="BW743" s="26"/>
      <c r="BX743" s="119"/>
      <c r="BY743" s="120"/>
      <c r="BZ743" s="120"/>
      <c r="CA743" s="120"/>
      <c r="CB743" s="121"/>
      <c r="CC743" s="112"/>
      <c r="CD743" s="122"/>
      <c r="CE743" s="120"/>
      <c r="CF743" s="120"/>
      <c r="CG743" s="120"/>
      <c r="CH743" s="120"/>
      <c r="CI743" s="123"/>
      <c r="CJ743" s="26"/>
      <c r="CK743" s="124"/>
    </row>
    <row r="744" spans="1:89" x14ac:dyDescent="0.3">
      <c r="A744" s="126" t="str">
        <f t="shared" ref="A744:A750" si="892">+A717</f>
        <v>VACAS EN PRODUCCION</v>
      </c>
      <c r="B744" s="127">
        <f t="shared" ref="B744:B750" si="893">+Q717</f>
        <v>0</v>
      </c>
      <c r="D744" s="95"/>
      <c r="E744" s="129"/>
      <c r="F744" s="129"/>
      <c r="G744" s="129"/>
      <c r="H744" s="130"/>
      <c r="I744" s="131"/>
      <c r="J744" s="132"/>
      <c r="K744" s="129"/>
      <c r="L744" s="129"/>
      <c r="M744" s="129"/>
      <c r="N744" s="129"/>
      <c r="O744" s="133"/>
      <c r="Q744" s="134">
        <f t="shared" ref="Q744:Q750" si="894">SUM(B744+D744+E744+F744+G744+H744-J744-K744-L744-M744-N744-O744)</f>
        <v>0</v>
      </c>
      <c r="S744" s="126" t="str">
        <f t="shared" ref="S744:S750" si="895">+S717</f>
        <v>VACAS EN PRODUCCION</v>
      </c>
      <c r="T744" s="135">
        <f t="shared" ref="T744:T750" si="896">+AI717</f>
        <v>168</v>
      </c>
      <c r="V744" s="95"/>
      <c r="W744" s="137"/>
      <c r="X744" s="137"/>
      <c r="Y744" s="137"/>
      <c r="Z744" s="138"/>
      <c r="AB744" s="139"/>
      <c r="AC744" s="137"/>
      <c r="AD744" s="137"/>
      <c r="AE744" s="137"/>
      <c r="AF744" s="137"/>
      <c r="AG744" s="140"/>
      <c r="AI744" s="134">
        <f t="shared" ref="AI744:AI750" si="897">SUM(T744+V744+W744+X744+Y744+Z744-AB744-AC744-AD744-AE744-AF744-AG744)</f>
        <v>168</v>
      </c>
      <c r="AK744" s="141" t="str">
        <f t="shared" ref="AK744:AK750" si="898">AK717</f>
        <v>POTRO HEMBRA</v>
      </c>
      <c r="AL744" s="142">
        <f t="shared" ref="AL744:AL750" si="899">+BA717</f>
        <v>1</v>
      </c>
      <c r="AN744" s="95"/>
      <c r="AO744" s="144"/>
      <c r="AP744" s="144"/>
      <c r="AQ744" s="144"/>
      <c r="AR744" s="145"/>
      <c r="AS744" s="146"/>
      <c r="AT744" s="147"/>
      <c r="AU744" s="144"/>
      <c r="AV744" s="144"/>
      <c r="AW744" s="144"/>
      <c r="AX744" s="144"/>
      <c r="AY744" s="148"/>
      <c r="BA744" s="110">
        <f t="shared" ref="BA744:BA750" si="900">SUM(AL744+AN744+AO744+AP744+AQ744+AR744-AT744-AU744-AV744-AW744-AX744-AY744)</f>
        <v>1</v>
      </c>
      <c r="BB744" s="149"/>
      <c r="BC744" s="126" t="str">
        <f t="shared" si="877"/>
        <v>VACAS EN PRODUCCION</v>
      </c>
      <c r="BD744" s="127">
        <f t="shared" ref="BD744:BD750" si="901">+BS717</f>
        <v>0</v>
      </c>
      <c r="BF744" s="113"/>
      <c r="BG744" s="151"/>
      <c r="BH744" s="151"/>
      <c r="BI744" s="151"/>
      <c r="BJ744" s="152"/>
      <c r="BL744" s="153"/>
      <c r="BM744" s="151"/>
      <c r="BN744" s="151"/>
      <c r="BO744" s="151"/>
      <c r="BP744" s="151"/>
      <c r="BQ744" s="154"/>
      <c r="BS744" s="110">
        <f t="shared" ref="BS744:BS750" si="902">SUM(BD744+BF744+BG744+BH744+BI744+BJ744-BL744-BM744-BN744-BO744-BP744-BQ744)</f>
        <v>0</v>
      </c>
      <c r="BT744" s="149"/>
      <c r="BU744" s="126" t="str">
        <f t="shared" si="878"/>
        <v>VACAS EN PRODUCCION</v>
      </c>
      <c r="BV744" s="127">
        <f>+CK717</f>
        <v>0</v>
      </c>
      <c r="BX744" s="119"/>
      <c r="BY744" s="156"/>
      <c r="BZ744" s="156"/>
      <c r="CA744" s="156"/>
      <c r="CB744" s="157"/>
      <c r="CD744" s="158"/>
      <c r="CE744" s="156"/>
      <c r="CF744" s="156"/>
      <c r="CG744" s="156"/>
      <c r="CH744" s="156"/>
      <c r="CI744" s="159"/>
      <c r="CK744" s="110">
        <f t="shared" ref="CK744:CK750" si="903">SUM(BV744+BX744+BY744+BZ744+CA744+CB744-CD744-CE744-CF744-CG744-CH744-CI744)</f>
        <v>0</v>
      </c>
    </row>
    <row r="745" spans="1:89" x14ac:dyDescent="0.3">
      <c r="A745" s="126" t="str">
        <f t="shared" si="892"/>
        <v>VACAS PREÑADAS</v>
      </c>
      <c r="B745" s="127">
        <f t="shared" si="893"/>
        <v>0</v>
      </c>
      <c r="D745" s="95"/>
      <c r="E745" s="129"/>
      <c r="F745" s="129"/>
      <c r="G745" s="129"/>
      <c r="H745" s="130"/>
      <c r="I745" s="131"/>
      <c r="J745" s="132"/>
      <c r="K745" s="129"/>
      <c r="L745" s="129"/>
      <c r="M745" s="129"/>
      <c r="N745" s="129"/>
      <c r="O745" s="133"/>
      <c r="Q745" s="134">
        <f t="shared" si="894"/>
        <v>0</v>
      </c>
      <c r="S745" s="126" t="str">
        <f t="shared" si="895"/>
        <v>VACAS PREÑADAS</v>
      </c>
      <c r="T745" s="135">
        <f t="shared" si="896"/>
        <v>3</v>
      </c>
      <c r="V745" s="95"/>
      <c r="W745" s="137"/>
      <c r="X745" s="137"/>
      <c r="Y745" s="137"/>
      <c r="Z745" s="138"/>
      <c r="AB745" s="139"/>
      <c r="AC745" s="137"/>
      <c r="AD745" s="137"/>
      <c r="AE745" s="137"/>
      <c r="AF745" s="137"/>
      <c r="AG745" s="140"/>
      <c r="AI745" s="134">
        <f t="shared" si="897"/>
        <v>3</v>
      </c>
      <c r="AK745" s="141" t="str">
        <f t="shared" si="898"/>
        <v>POTRO MACHO</v>
      </c>
      <c r="AL745" s="142">
        <f t="shared" si="899"/>
        <v>0</v>
      </c>
      <c r="AN745" s="95"/>
      <c r="AO745" s="144"/>
      <c r="AP745" s="144"/>
      <c r="AQ745" s="144"/>
      <c r="AR745" s="145"/>
      <c r="AS745" s="146"/>
      <c r="AT745" s="147"/>
      <c r="AU745" s="144"/>
      <c r="AV745" s="144"/>
      <c r="AW745" s="144"/>
      <c r="AX745" s="144"/>
      <c r="AY745" s="148"/>
      <c r="BA745" s="110">
        <f t="shared" si="900"/>
        <v>0</v>
      </c>
      <c r="BB745" s="149"/>
      <c r="BC745" s="126" t="str">
        <f t="shared" si="877"/>
        <v>VACAS PREÑADAS</v>
      </c>
      <c r="BD745" s="127">
        <f t="shared" si="901"/>
        <v>0</v>
      </c>
      <c r="BF745" s="113"/>
      <c r="BG745" s="151"/>
      <c r="BH745" s="151"/>
      <c r="BI745" s="151"/>
      <c r="BJ745" s="152"/>
      <c r="BL745" s="153"/>
      <c r="BM745" s="151"/>
      <c r="BN745" s="151"/>
      <c r="BO745" s="151"/>
      <c r="BP745" s="151"/>
      <c r="BQ745" s="154"/>
      <c r="BS745" s="110">
        <f t="shared" si="902"/>
        <v>0</v>
      </c>
      <c r="BT745" s="149"/>
      <c r="BU745" s="126" t="str">
        <f t="shared" si="878"/>
        <v>VACAS PREÑADAS</v>
      </c>
      <c r="BV745" s="127">
        <f t="shared" ref="BV745:BV750" si="904">+CK718</f>
        <v>0</v>
      </c>
      <c r="BX745" s="119"/>
      <c r="BY745" s="156"/>
      <c r="BZ745" s="156"/>
      <c r="CA745" s="156"/>
      <c r="CB745" s="157"/>
      <c r="CD745" s="158"/>
      <c r="CE745" s="156"/>
      <c r="CF745" s="156"/>
      <c r="CG745" s="156"/>
      <c r="CH745" s="156"/>
      <c r="CI745" s="159"/>
      <c r="CK745" s="110">
        <f t="shared" si="903"/>
        <v>0</v>
      </c>
    </row>
    <row r="746" spans="1:89" x14ac:dyDescent="0.3">
      <c r="A746" s="126" t="str">
        <f t="shared" si="892"/>
        <v>VACAS VACIAS</v>
      </c>
      <c r="B746" s="127">
        <f t="shared" si="893"/>
        <v>2</v>
      </c>
      <c r="D746" s="95"/>
      <c r="E746" s="129"/>
      <c r="F746" s="129"/>
      <c r="G746" s="129"/>
      <c r="H746" s="130"/>
      <c r="I746" s="131"/>
      <c r="J746" s="132"/>
      <c r="K746" s="129"/>
      <c r="L746" s="129"/>
      <c r="M746" s="129"/>
      <c r="N746" s="129"/>
      <c r="O746" s="133"/>
      <c r="Q746" s="134">
        <f t="shared" si="894"/>
        <v>2</v>
      </c>
      <c r="S746" s="126" t="str">
        <f t="shared" si="895"/>
        <v>VACAS VACIAS</v>
      </c>
      <c r="T746" s="135">
        <f t="shared" si="896"/>
        <v>0</v>
      </c>
      <c r="V746" s="95"/>
      <c r="W746" s="137"/>
      <c r="X746" s="137"/>
      <c r="Y746" s="137"/>
      <c r="Z746" s="138"/>
      <c r="AB746" s="139"/>
      <c r="AC746" s="137"/>
      <c r="AD746" s="137"/>
      <c r="AE746" s="137"/>
      <c r="AF746" s="137"/>
      <c r="AG746" s="140"/>
      <c r="AI746" s="134">
        <f t="shared" si="897"/>
        <v>0</v>
      </c>
      <c r="AK746" s="141" t="str">
        <f t="shared" si="898"/>
        <v>CABALLO</v>
      </c>
      <c r="AL746" s="142">
        <f t="shared" si="899"/>
        <v>1</v>
      </c>
      <c r="AN746" s="95"/>
      <c r="AO746" s="144"/>
      <c r="AP746" s="144"/>
      <c r="AQ746" s="144"/>
      <c r="AR746" s="145"/>
      <c r="AS746" s="146"/>
      <c r="AT746" s="147"/>
      <c r="AU746" s="144"/>
      <c r="AV746" s="144"/>
      <c r="AW746" s="144"/>
      <c r="AX746" s="144"/>
      <c r="AY746" s="148"/>
      <c r="BA746" s="110">
        <f t="shared" si="900"/>
        <v>1</v>
      </c>
      <c r="BB746" s="149"/>
      <c r="BC746" s="126" t="str">
        <f t="shared" si="877"/>
        <v>VACAS VACIAS</v>
      </c>
      <c r="BD746" s="127">
        <f t="shared" si="901"/>
        <v>0</v>
      </c>
      <c r="BF746" s="113"/>
      <c r="BG746" s="151"/>
      <c r="BH746" s="151"/>
      <c r="BI746" s="151"/>
      <c r="BJ746" s="152"/>
      <c r="BL746" s="153"/>
      <c r="BM746" s="151"/>
      <c r="BN746" s="151"/>
      <c r="BO746" s="151"/>
      <c r="BP746" s="151"/>
      <c r="BQ746" s="154"/>
      <c r="BS746" s="110">
        <f t="shared" si="902"/>
        <v>0</v>
      </c>
      <c r="BT746" s="149"/>
      <c r="BU746" s="126" t="str">
        <f t="shared" si="878"/>
        <v>VACAS VACIAS</v>
      </c>
      <c r="BV746" s="127">
        <f t="shared" si="904"/>
        <v>0</v>
      </c>
      <c r="BX746" s="119"/>
      <c r="BY746" s="156"/>
      <c r="BZ746" s="156"/>
      <c r="CA746" s="156"/>
      <c r="CB746" s="157"/>
      <c r="CD746" s="158"/>
      <c r="CE746" s="156"/>
      <c r="CF746" s="156"/>
      <c r="CG746" s="156"/>
      <c r="CH746" s="156"/>
      <c r="CI746" s="159"/>
      <c r="CK746" s="110">
        <f t="shared" si="903"/>
        <v>0</v>
      </c>
    </row>
    <row r="747" spans="1:89" x14ac:dyDescent="0.3">
      <c r="A747" s="126" t="str">
        <f t="shared" si="892"/>
        <v>NOVILLAS VACIAS</v>
      </c>
      <c r="B747" s="127">
        <f t="shared" si="893"/>
        <v>1</v>
      </c>
      <c r="D747" s="95"/>
      <c r="E747" s="129"/>
      <c r="F747" s="129"/>
      <c r="G747" s="129"/>
      <c r="H747" s="130"/>
      <c r="I747" s="131"/>
      <c r="J747" s="132"/>
      <c r="K747" s="129"/>
      <c r="L747" s="129"/>
      <c r="M747" s="129"/>
      <c r="N747" s="129"/>
      <c r="O747" s="133"/>
      <c r="Q747" s="134">
        <f t="shared" si="894"/>
        <v>1</v>
      </c>
      <c r="S747" s="126" t="str">
        <f t="shared" si="895"/>
        <v>NOVILLAS VACIAS</v>
      </c>
      <c r="T747" s="135">
        <f t="shared" si="896"/>
        <v>0</v>
      </c>
      <c r="V747" s="95"/>
      <c r="W747" s="137"/>
      <c r="X747" s="137"/>
      <c r="Y747" s="137"/>
      <c r="Z747" s="138"/>
      <c r="AB747" s="139"/>
      <c r="AC747" s="137"/>
      <c r="AD747" s="137"/>
      <c r="AE747" s="137"/>
      <c r="AF747" s="137"/>
      <c r="AG747" s="140"/>
      <c r="AI747" s="134">
        <f t="shared" si="897"/>
        <v>0</v>
      </c>
      <c r="AK747" s="141" t="str">
        <f t="shared" si="898"/>
        <v>YEGUA</v>
      </c>
      <c r="AL747" s="142">
        <f t="shared" si="899"/>
        <v>1</v>
      </c>
      <c r="AN747" s="95"/>
      <c r="AO747" s="144"/>
      <c r="AP747" s="144"/>
      <c r="AQ747" s="144"/>
      <c r="AR747" s="145"/>
      <c r="AS747" s="146"/>
      <c r="AT747" s="147"/>
      <c r="AU747" s="144"/>
      <c r="AV747" s="144"/>
      <c r="AW747" s="144"/>
      <c r="AX747" s="144"/>
      <c r="AY747" s="148"/>
      <c r="BA747" s="110">
        <f t="shared" si="900"/>
        <v>1</v>
      </c>
      <c r="BB747" s="149"/>
      <c r="BC747" s="126" t="str">
        <f t="shared" si="877"/>
        <v>NOVILLAS VACIAS</v>
      </c>
      <c r="BD747" s="127">
        <f t="shared" si="901"/>
        <v>0</v>
      </c>
      <c r="BF747" s="113"/>
      <c r="BG747" s="151"/>
      <c r="BH747" s="151"/>
      <c r="BI747" s="151"/>
      <c r="BJ747" s="152"/>
      <c r="BL747" s="153"/>
      <c r="BM747" s="151"/>
      <c r="BN747" s="151"/>
      <c r="BO747" s="151"/>
      <c r="BP747" s="151"/>
      <c r="BQ747" s="154"/>
      <c r="BS747" s="110">
        <f t="shared" si="902"/>
        <v>0</v>
      </c>
      <c r="BT747" s="149"/>
      <c r="BU747" s="126" t="str">
        <f t="shared" si="878"/>
        <v>NOVILLAS VACIAS</v>
      </c>
      <c r="BV747" s="127">
        <f t="shared" si="904"/>
        <v>0</v>
      </c>
      <c r="BX747" s="119"/>
      <c r="BY747" s="156"/>
      <c r="BZ747" s="156"/>
      <c r="CA747" s="156"/>
      <c r="CB747" s="157"/>
      <c r="CD747" s="158"/>
      <c r="CE747" s="156"/>
      <c r="CF747" s="156"/>
      <c r="CG747" s="156"/>
      <c r="CH747" s="156"/>
      <c r="CI747" s="159"/>
      <c r="CK747" s="110">
        <f t="shared" si="903"/>
        <v>0</v>
      </c>
    </row>
    <row r="748" spans="1:89" x14ac:dyDescent="0.3">
      <c r="A748" s="126" t="str">
        <f t="shared" si="892"/>
        <v xml:space="preserve">NOVILLAS PREÑADAS </v>
      </c>
      <c r="B748" s="127">
        <f t="shared" si="893"/>
        <v>0</v>
      </c>
      <c r="D748" s="95"/>
      <c r="E748" s="129"/>
      <c r="F748" s="129"/>
      <c r="G748" s="129"/>
      <c r="H748" s="130"/>
      <c r="I748" s="131"/>
      <c r="J748" s="132"/>
      <c r="K748" s="129"/>
      <c r="L748" s="129"/>
      <c r="M748" s="129"/>
      <c r="N748" s="129"/>
      <c r="O748" s="133"/>
      <c r="Q748" s="134">
        <f t="shared" si="894"/>
        <v>0</v>
      </c>
      <c r="S748" s="126" t="str">
        <f t="shared" si="895"/>
        <v xml:space="preserve">NOVILLAS PREÑADAS </v>
      </c>
      <c r="T748" s="135">
        <f t="shared" si="896"/>
        <v>3</v>
      </c>
      <c r="V748" s="95"/>
      <c r="W748" s="137"/>
      <c r="X748" s="137"/>
      <c r="Y748" s="137"/>
      <c r="Z748" s="138"/>
      <c r="AB748" s="139"/>
      <c r="AC748" s="137"/>
      <c r="AD748" s="137"/>
      <c r="AE748" s="137"/>
      <c r="AF748" s="137"/>
      <c r="AG748" s="140"/>
      <c r="AI748" s="134">
        <f t="shared" si="897"/>
        <v>3</v>
      </c>
      <c r="AK748" s="141">
        <f t="shared" si="898"/>
        <v>0</v>
      </c>
      <c r="AL748" s="142">
        <f t="shared" si="899"/>
        <v>0</v>
      </c>
      <c r="AN748" s="95"/>
      <c r="AO748" s="144"/>
      <c r="AP748" s="144"/>
      <c r="AQ748" s="144"/>
      <c r="AR748" s="145"/>
      <c r="AS748" s="146"/>
      <c r="AT748" s="147"/>
      <c r="AU748" s="144"/>
      <c r="AV748" s="144"/>
      <c r="AW748" s="144"/>
      <c r="AX748" s="144"/>
      <c r="AY748" s="148"/>
      <c r="BA748" s="110">
        <f t="shared" si="900"/>
        <v>0</v>
      </c>
      <c r="BB748" s="149"/>
      <c r="BC748" s="126" t="str">
        <f t="shared" si="877"/>
        <v xml:space="preserve">NOVILLAS PREÑADAS </v>
      </c>
      <c r="BD748" s="127">
        <f t="shared" si="901"/>
        <v>0</v>
      </c>
      <c r="BF748" s="113"/>
      <c r="BG748" s="151"/>
      <c r="BH748" s="151"/>
      <c r="BI748" s="151"/>
      <c r="BJ748" s="152"/>
      <c r="BL748" s="153"/>
      <c r="BM748" s="151"/>
      <c r="BN748" s="151"/>
      <c r="BO748" s="151"/>
      <c r="BP748" s="151"/>
      <c r="BQ748" s="154"/>
      <c r="BS748" s="110">
        <f t="shared" si="902"/>
        <v>0</v>
      </c>
      <c r="BT748" s="149"/>
      <c r="BU748" s="126" t="str">
        <f t="shared" si="878"/>
        <v xml:space="preserve">NOVILLAS PREÑADAS </v>
      </c>
      <c r="BV748" s="127">
        <f t="shared" si="904"/>
        <v>0</v>
      </c>
      <c r="BX748" s="119"/>
      <c r="BY748" s="156"/>
      <c r="BZ748" s="156"/>
      <c r="CA748" s="156"/>
      <c r="CB748" s="157"/>
      <c r="CD748" s="158"/>
      <c r="CE748" s="156"/>
      <c r="CF748" s="156"/>
      <c r="CG748" s="156"/>
      <c r="CH748" s="156"/>
      <c r="CI748" s="159"/>
      <c r="CK748" s="110">
        <f t="shared" si="903"/>
        <v>0</v>
      </c>
    </row>
    <row r="749" spans="1:89" x14ac:dyDescent="0.3">
      <c r="A749" s="126" t="str">
        <f t="shared" si="892"/>
        <v>TOROS</v>
      </c>
      <c r="B749" s="127">
        <f t="shared" si="893"/>
        <v>1</v>
      </c>
      <c r="D749" s="95"/>
      <c r="E749" s="129"/>
      <c r="F749" s="129"/>
      <c r="G749" s="129"/>
      <c r="H749" s="130"/>
      <c r="I749" s="131"/>
      <c r="J749" s="132"/>
      <c r="K749" s="129"/>
      <c r="L749" s="129"/>
      <c r="M749" s="129"/>
      <c r="N749" s="129"/>
      <c r="O749" s="133"/>
      <c r="Q749" s="134">
        <f t="shared" si="894"/>
        <v>1</v>
      </c>
      <c r="S749" s="126" t="str">
        <f t="shared" si="895"/>
        <v>TOROS</v>
      </c>
      <c r="T749" s="135">
        <f t="shared" si="896"/>
        <v>16</v>
      </c>
      <c r="V749" s="95"/>
      <c r="W749" s="137"/>
      <c r="X749" s="137"/>
      <c r="Y749" s="137"/>
      <c r="Z749" s="138"/>
      <c r="AB749" s="139"/>
      <c r="AC749" s="137"/>
      <c r="AD749" s="137"/>
      <c r="AE749" s="137"/>
      <c r="AF749" s="137"/>
      <c r="AG749" s="140"/>
      <c r="AI749" s="134">
        <f t="shared" si="897"/>
        <v>16</v>
      </c>
      <c r="AK749" s="141">
        <f t="shared" si="898"/>
        <v>0</v>
      </c>
      <c r="AL749" s="142">
        <f t="shared" si="899"/>
        <v>0</v>
      </c>
      <c r="AN749" s="95"/>
      <c r="AO749" s="144"/>
      <c r="AP749" s="144"/>
      <c r="AQ749" s="144"/>
      <c r="AR749" s="145"/>
      <c r="AS749" s="146"/>
      <c r="AT749" s="147"/>
      <c r="AU749" s="144"/>
      <c r="AV749" s="144"/>
      <c r="AW749" s="144"/>
      <c r="AX749" s="144"/>
      <c r="AY749" s="148"/>
      <c r="BA749" s="110">
        <f t="shared" si="900"/>
        <v>0</v>
      </c>
      <c r="BB749" s="149"/>
      <c r="BC749" s="126" t="str">
        <f t="shared" si="877"/>
        <v>TOROS</v>
      </c>
      <c r="BD749" s="127">
        <f t="shared" si="901"/>
        <v>0</v>
      </c>
      <c r="BF749" s="113"/>
      <c r="BG749" s="151"/>
      <c r="BH749" s="151"/>
      <c r="BI749" s="151"/>
      <c r="BJ749" s="152"/>
      <c r="BL749" s="153"/>
      <c r="BM749" s="151"/>
      <c r="BN749" s="151"/>
      <c r="BO749" s="151"/>
      <c r="BP749" s="151"/>
      <c r="BQ749" s="154"/>
      <c r="BS749" s="110">
        <f t="shared" si="902"/>
        <v>0</v>
      </c>
      <c r="BT749" s="149"/>
      <c r="BU749" s="126" t="str">
        <f t="shared" si="878"/>
        <v>TOROS</v>
      </c>
      <c r="BV749" s="127">
        <f t="shared" si="904"/>
        <v>2</v>
      </c>
      <c r="BX749" s="119"/>
      <c r="BY749" s="156"/>
      <c r="BZ749" s="156"/>
      <c r="CA749" s="156"/>
      <c r="CB749" s="157"/>
      <c r="CD749" s="158"/>
      <c r="CE749" s="156"/>
      <c r="CF749" s="156"/>
      <c r="CG749" s="156"/>
      <c r="CH749" s="156"/>
      <c r="CI749" s="159"/>
      <c r="CK749" s="110">
        <f t="shared" si="903"/>
        <v>2</v>
      </c>
    </row>
    <row r="750" spans="1:89" x14ac:dyDescent="0.3">
      <c r="A750" s="126">
        <f t="shared" si="892"/>
        <v>0</v>
      </c>
      <c r="B750" s="127">
        <f t="shared" si="893"/>
        <v>0</v>
      </c>
      <c r="D750" s="95"/>
      <c r="E750" s="129"/>
      <c r="F750" s="129"/>
      <c r="G750" s="129"/>
      <c r="H750" s="130"/>
      <c r="I750" s="131"/>
      <c r="J750" s="132"/>
      <c r="K750" s="129"/>
      <c r="L750" s="129"/>
      <c r="M750" s="129"/>
      <c r="N750" s="129"/>
      <c r="O750" s="133"/>
      <c r="Q750" s="134">
        <f t="shared" si="894"/>
        <v>0</v>
      </c>
      <c r="S750" s="126">
        <f t="shared" si="895"/>
        <v>0</v>
      </c>
      <c r="T750" s="135">
        <f t="shared" si="896"/>
        <v>0</v>
      </c>
      <c r="V750" s="95"/>
      <c r="W750" s="137"/>
      <c r="X750" s="137"/>
      <c r="Y750" s="137"/>
      <c r="Z750" s="138"/>
      <c r="AB750" s="139"/>
      <c r="AC750" s="137"/>
      <c r="AD750" s="137"/>
      <c r="AE750" s="137"/>
      <c r="AF750" s="137"/>
      <c r="AG750" s="140"/>
      <c r="AI750" s="134">
        <f t="shared" si="897"/>
        <v>0</v>
      </c>
      <c r="AK750" s="141">
        <f t="shared" si="898"/>
        <v>0</v>
      </c>
      <c r="AL750" s="142">
        <f t="shared" si="899"/>
        <v>0</v>
      </c>
      <c r="AN750" s="95"/>
      <c r="AO750" s="144"/>
      <c r="AP750" s="144"/>
      <c r="AQ750" s="144"/>
      <c r="AR750" s="145"/>
      <c r="AS750" s="146"/>
      <c r="AT750" s="147"/>
      <c r="AU750" s="144"/>
      <c r="AV750" s="144"/>
      <c r="AW750" s="144"/>
      <c r="AX750" s="144"/>
      <c r="AY750" s="148"/>
      <c r="BA750" s="110">
        <f t="shared" si="900"/>
        <v>0</v>
      </c>
      <c r="BB750" s="149"/>
      <c r="BC750" s="126">
        <f t="shared" si="877"/>
        <v>0</v>
      </c>
      <c r="BD750" s="127">
        <f t="shared" si="901"/>
        <v>0</v>
      </c>
      <c r="BF750" s="113"/>
      <c r="BG750" s="151"/>
      <c r="BH750" s="151"/>
      <c r="BI750" s="151"/>
      <c r="BJ750" s="152"/>
      <c r="BL750" s="153"/>
      <c r="BM750" s="151"/>
      <c r="BN750" s="151"/>
      <c r="BO750" s="151"/>
      <c r="BP750" s="151"/>
      <c r="BQ750" s="154"/>
      <c r="BS750" s="110">
        <f t="shared" si="902"/>
        <v>0</v>
      </c>
      <c r="BT750" s="149"/>
      <c r="BU750" s="126">
        <f t="shared" si="878"/>
        <v>0</v>
      </c>
      <c r="BV750" s="127">
        <f t="shared" si="904"/>
        <v>0</v>
      </c>
      <c r="BX750" s="119"/>
      <c r="BY750" s="156"/>
      <c r="BZ750" s="156"/>
      <c r="CA750" s="156"/>
      <c r="CB750" s="157"/>
      <c r="CD750" s="158"/>
      <c r="CE750" s="156"/>
      <c r="CF750" s="156"/>
      <c r="CG750" s="156"/>
      <c r="CH750" s="156"/>
      <c r="CI750" s="159"/>
      <c r="CK750" s="110">
        <f t="shared" si="903"/>
        <v>0</v>
      </c>
    </row>
    <row r="751" spans="1:89" s="125" customFormat="1" x14ac:dyDescent="0.3">
      <c r="A751" s="93" t="s">
        <v>37</v>
      </c>
      <c r="B751" s="127"/>
      <c r="C751"/>
      <c r="D751" s="95"/>
      <c r="E751" s="160"/>
      <c r="F751" s="160"/>
      <c r="G751" s="160"/>
      <c r="H751" s="161"/>
      <c r="I751" s="131"/>
      <c r="J751" s="175"/>
      <c r="K751" s="160"/>
      <c r="L751" s="160"/>
      <c r="M751" s="160"/>
      <c r="N751" s="160"/>
      <c r="O751" s="176"/>
      <c r="P751"/>
      <c r="Q751" s="134"/>
      <c r="R751"/>
      <c r="S751" s="93" t="s">
        <v>37</v>
      </c>
      <c r="T751" s="135"/>
      <c r="U751"/>
      <c r="V751" s="95"/>
      <c r="W751" s="165"/>
      <c r="X751" s="165"/>
      <c r="Y751" s="165"/>
      <c r="Z751" s="166"/>
      <c r="AA751"/>
      <c r="AB751" s="177"/>
      <c r="AC751" s="165"/>
      <c r="AD751" s="165"/>
      <c r="AE751" s="165"/>
      <c r="AF751" s="165"/>
      <c r="AG751" s="178"/>
      <c r="AH751"/>
      <c r="AI751" s="101"/>
      <c r="AJ751"/>
      <c r="AK751" s="102"/>
      <c r="AL751" s="142"/>
      <c r="AM751" s="26"/>
      <c r="AN751" s="95"/>
      <c r="AO751" s="170"/>
      <c r="AP751" s="170"/>
      <c r="AQ751" s="170"/>
      <c r="AR751" s="171"/>
      <c r="AS751" s="107"/>
      <c r="AT751" s="172"/>
      <c r="AU751" s="170"/>
      <c r="AV751" s="170"/>
      <c r="AW751" s="170"/>
      <c r="AX751" s="170"/>
      <c r="AY751" s="173"/>
      <c r="AZ751" s="107"/>
      <c r="BA751" s="174"/>
      <c r="BB751" s="111"/>
      <c r="BC751" s="93" t="str">
        <f>BC724</f>
        <v>GAN. CEBA</v>
      </c>
      <c r="BD751" s="127"/>
      <c r="BE751" s="26"/>
      <c r="BF751" s="113"/>
      <c r="BG751" s="114"/>
      <c r="BH751" s="114"/>
      <c r="BI751" s="114"/>
      <c r="BJ751" s="115"/>
      <c r="BK751" s="112"/>
      <c r="BL751" s="116"/>
      <c r="BM751" s="114"/>
      <c r="BN751" s="114"/>
      <c r="BO751" s="114"/>
      <c r="BP751" s="114"/>
      <c r="BQ751" s="117"/>
      <c r="BR751" s="26"/>
      <c r="BS751" s="118"/>
      <c r="BT751" s="111"/>
      <c r="BU751" s="93" t="str">
        <f>BU724</f>
        <v>GAN. CEBA</v>
      </c>
      <c r="BV751" s="127"/>
      <c r="BW751" s="26"/>
      <c r="BX751" s="119"/>
      <c r="BY751" s="120"/>
      <c r="BZ751" s="120"/>
      <c r="CA751" s="120"/>
      <c r="CB751" s="121"/>
      <c r="CC751" s="112"/>
      <c r="CD751" s="122"/>
      <c r="CE751" s="120"/>
      <c r="CF751" s="120"/>
      <c r="CG751" s="120"/>
      <c r="CH751" s="120"/>
      <c r="CI751" s="123"/>
      <c r="CJ751" s="26"/>
      <c r="CK751" s="124"/>
    </row>
    <row r="752" spans="1:89" x14ac:dyDescent="0.3">
      <c r="A752" s="126" t="str">
        <f>+A725</f>
        <v>NOVILLOS</v>
      </c>
      <c r="B752" s="127">
        <f>+Q725</f>
        <v>45</v>
      </c>
      <c r="D752" s="95"/>
      <c r="E752" s="129"/>
      <c r="F752" s="129"/>
      <c r="G752" s="129"/>
      <c r="H752" s="130"/>
      <c r="I752" s="131"/>
      <c r="J752" s="132"/>
      <c r="K752" s="129">
        <v>1</v>
      </c>
      <c r="L752" s="129"/>
      <c r="M752" s="129"/>
      <c r="N752" s="129"/>
      <c r="O752" s="133"/>
      <c r="Q752" s="134">
        <f>SUM(B752+D752+E752+F752+G752+H752-J752-K752-L752-M752-N752-O752)</f>
        <v>44</v>
      </c>
      <c r="S752" s="126" t="str">
        <f>+S725</f>
        <v>NOVILLOS</v>
      </c>
      <c r="T752" s="135">
        <f>+AI725</f>
        <v>0</v>
      </c>
      <c r="V752" s="95"/>
      <c r="W752" s="137"/>
      <c r="X752" s="137"/>
      <c r="Y752" s="137"/>
      <c r="Z752" s="138"/>
      <c r="AB752" s="139"/>
      <c r="AC752" s="137"/>
      <c r="AD752" s="137"/>
      <c r="AE752" s="137"/>
      <c r="AF752" s="137"/>
      <c r="AG752" s="140"/>
      <c r="AI752" s="134">
        <f>SUM(T752+V752+W752+X752+Y752+Z752-AB752-AC752-AD752-AE752-AF752-AG752)</f>
        <v>0</v>
      </c>
      <c r="AK752" s="179">
        <f>AK725</f>
        <v>0</v>
      </c>
      <c r="AL752" s="142">
        <f>+BA725</f>
        <v>0</v>
      </c>
      <c r="AN752" s="95"/>
      <c r="AO752" s="144"/>
      <c r="AP752" s="144"/>
      <c r="AQ752" s="144"/>
      <c r="AR752" s="145"/>
      <c r="AS752" s="146"/>
      <c r="AT752" s="147"/>
      <c r="AU752" s="144"/>
      <c r="AV752" s="144"/>
      <c r="AW752" s="144"/>
      <c r="AX752" s="144"/>
      <c r="AY752" s="148"/>
      <c r="BA752" s="110">
        <f>SUM(AL752+AN752+AO752+AP752+AQ752+AR752-AT752-AU752-AV752-AW752-AX752-AY752)</f>
        <v>0</v>
      </c>
      <c r="BB752" s="149"/>
      <c r="BC752" s="126" t="str">
        <f t="shared" si="877"/>
        <v>NOVILLOS</v>
      </c>
      <c r="BD752" s="127">
        <f>+BS725</f>
        <v>275</v>
      </c>
      <c r="BF752" s="113"/>
      <c r="BG752" s="151"/>
      <c r="BH752" s="151"/>
      <c r="BI752" s="151"/>
      <c r="BJ752" s="152"/>
      <c r="BL752" s="153"/>
      <c r="BM752" s="151"/>
      <c r="BN752" s="151"/>
      <c r="BO752" s="151"/>
      <c r="BP752" s="151"/>
      <c r="BQ752" s="154"/>
      <c r="BS752" s="110">
        <f>SUM(BD752+BF752+BG752+BH752+BI752+BJ752-BL752-BM752-BN752-BO752-BP752-BQ752)</f>
        <v>275</v>
      </c>
      <c r="BT752" s="149"/>
      <c r="BU752" s="126" t="str">
        <f t="shared" si="878"/>
        <v>NOVILLOS</v>
      </c>
      <c r="BV752" s="127">
        <f>+CK725</f>
        <v>176</v>
      </c>
      <c r="BX752" s="119"/>
      <c r="BY752" s="156"/>
      <c r="BZ752" s="156"/>
      <c r="CA752" s="156"/>
      <c r="CB752" s="157"/>
      <c r="CD752" s="158"/>
      <c r="CE752" s="156"/>
      <c r="CF752" s="156"/>
      <c r="CG752" s="156"/>
      <c r="CH752" s="156"/>
      <c r="CI752" s="159"/>
      <c r="CK752" s="110">
        <f>SUM(BV752+BX752+BY752+BZ752+CA752+CB752-CD752-CE752-CF752-CG752-CH752-CI752)</f>
        <v>176</v>
      </c>
    </row>
    <row r="753" spans="1:89" x14ac:dyDescent="0.3">
      <c r="A753" s="126" t="str">
        <f>+A726</f>
        <v>CALENTADORES</v>
      </c>
      <c r="B753" s="127">
        <f>+Q726</f>
        <v>0</v>
      </c>
      <c r="D753" s="95"/>
      <c r="E753" s="129"/>
      <c r="F753" s="129"/>
      <c r="G753" s="129"/>
      <c r="H753" s="130"/>
      <c r="I753" s="131"/>
      <c r="J753" s="132"/>
      <c r="K753" s="129"/>
      <c r="L753" s="129"/>
      <c r="M753" s="129"/>
      <c r="N753" s="129"/>
      <c r="O753" s="133"/>
      <c r="Q753" s="134">
        <f>SUM(B753+D753+E753+F753+G753+H753-J753-K753-L753-M753-N753-O753)</f>
        <v>0</v>
      </c>
      <c r="S753" s="126" t="str">
        <f>+S726</f>
        <v>CALENTADORES</v>
      </c>
      <c r="T753" s="135">
        <f>+AI726</f>
        <v>0</v>
      </c>
      <c r="V753" s="95"/>
      <c r="W753" s="137"/>
      <c r="X753" s="137"/>
      <c r="Y753" s="137"/>
      <c r="Z753" s="138"/>
      <c r="AB753" s="139"/>
      <c r="AC753" s="137"/>
      <c r="AD753" s="137"/>
      <c r="AE753" s="137"/>
      <c r="AF753" s="137"/>
      <c r="AG753" s="140"/>
      <c r="AI753" s="134">
        <f>SUM(T753+V753+W753+X753+Y753+Z753-AB753-AC753-AD753-AE753-AF753-AG753)</f>
        <v>0</v>
      </c>
      <c r="AK753" s="179">
        <f>AK726</f>
        <v>0</v>
      </c>
      <c r="AL753" s="142">
        <f>+BA726</f>
        <v>0</v>
      </c>
      <c r="AN753" s="95"/>
      <c r="AO753" s="144"/>
      <c r="AP753" s="144"/>
      <c r="AQ753" s="144"/>
      <c r="AR753" s="145"/>
      <c r="AS753" s="146"/>
      <c r="AT753" s="147"/>
      <c r="AU753" s="144"/>
      <c r="AV753" s="144"/>
      <c r="AW753" s="144"/>
      <c r="AX753" s="144"/>
      <c r="AY753" s="148"/>
      <c r="BA753" s="110">
        <f>SUM(AL753+AN753+AO753+AP753+AQ753+AR753-AT753-AU753-AV753-AW753-AX753-AY753)</f>
        <v>0</v>
      </c>
      <c r="BB753" s="149"/>
      <c r="BC753" s="126" t="str">
        <f t="shared" si="877"/>
        <v>CALENTADORES</v>
      </c>
      <c r="BD753" s="127">
        <f>+BS726</f>
        <v>0</v>
      </c>
      <c r="BF753" s="113"/>
      <c r="BG753" s="151"/>
      <c r="BH753" s="151"/>
      <c r="BI753" s="151"/>
      <c r="BJ753" s="152"/>
      <c r="BL753" s="153"/>
      <c r="BM753" s="151"/>
      <c r="BN753" s="151"/>
      <c r="BO753" s="151"/>
      <c r="BP753" s="151"/>
      <c r="BQ753" s="154"/>
      <c r="BS753" s="110">
        <f>SUM(BD753+BF753+BG753+BH753+BI753+BJ753-BL753-BM753-BN753-BO753-BP753-BQ753)</f>
        <v>0</v>
      </c>
      <c r="BT753" s="149"/>
      <c r="BU753" s="126" t="str">
        <f t="shared" si="878"/>
        <v>CALENTADORES</v>
      </c>
      <c r="BV753" s="127">
        <f>+CK726</f>
        <v>0</v>
      </c>
      <c r="BX753" s="119"/>
      <c r="BY753" s="156"/>
      <c r="BZ753" s="156"/>
      <c r="CA753" s="156"/>
      <c r="CB753" s="157"/>
      <c r="CD753" s="158"/>
      <c r="CE753" s="156"/>
      <c r="CF753" s="156"/>
      <c r="CG753" s="156"/>
      <c r="CH753" s="156"/>
      <c r="CI753" s="159"/>
      <c r="CK753" s="110">
        <f>SUM(BV753+BX753+BY753+BZ753+CA753+CB753-CD753-CE753-CF753-CG753-CH753-CI753)</f>
        <v>0</v>
      </c>
    </row>
    <row r="754" spans="1:89" x14ac:dyDescent="0.3">
      <c r="A754" s="126" t="str">
        <f>+A727</f>
        <v>VACAS CUCHILLO</v>
      </c>
      <c r="B754" s="127">
        <f>+Q727</f>
        <v>0</v>
      </c>
      <c r="D754" s="95"/>
      <c r="E754" s="129"/>
      <c r="F754" s="129"/>
      <c r="G754" s="129"/>
      <c r="H754" s="130"/>
      <c r="I754" s="131"/>
      <c r="J754" s="132"/>
      <c r="K754" s="129"/>
      <c r="L754" s="129"/>
      <c r="M754" s="129"/>
      <c r="N754" s="129"/>
      <c r="O754" s="133"/>
      <c r="Q754" s="134">
        <f>SUM(B754+D754+E754+F754+G754+H754-J754-K754-L754-M754-N754-O754)</f>
        <v>0</v>
      </c>
      <c r="S754" s="126" t="str">
        <f>+S727</f>
        <v>VACAS CUCHILLO</v>
      </c>
      <c r="T754" s="135">
        <f>+AI727</f>
        <v>0</v>
      </c>
      <c r="V754" s="95"/>
      <c r="W754" s="137"/>
      <c r="X754" s="137"/>
      <c r="Y754" s="137"/>
      <c r="Z754" s="138"/>
      <c r="AB754" s="139"/>
      <c r="AC754" s="137"/>
      <c r="AD754" s="137"/>
      <c r="AE754" s="137"/>
      <c r="AF754" s="137"/>
      <c r="AG754" s="140"/>
      <c r="AI754" s="134">
        <f>SUM(T754+V754+W754+X754+Y754+Z754-AB754-AC754-AD754-AE754-AF754-AG754)</f>
        <v>0</v>
      </c>
      <c r="AK754" s="179">
        <f>AK727</f>
        <v>0</v>
      </c>
      <c r="AL754" s="142">
        <f>+BA727</f>
        <v>0</v>
      </c>
      <c r="AN754" s="95"/>
      <c r="AO754" s="144"/>
      <c r="AP754" s="144"/>
      <c r="AQ754" s="144"/>
      <c r="AR754" s="145"/>
      <c r="AS754" s="146"/>
      <c r="AT754" s="147"/>
      <c r="AU754" s="144"/>
      <c r="AV754" s="144"/>
      <c r="AW754" s="144"/>
      <c r="AX754" s="144"/>
      <c r="AY754" s="148"/>
      <c r="BA754" s="110">
        <f>SUM(AL754+AN754+AO754+AP754+AQ754+AR754-AT754-AU754-AV754-AW754-AX754-AY754)</f>
        <v>0</v>
      </c>
      <c r="BB754" s="149"/>
      <c r="BC754" s="126" t="str">
        <f t="shared" si="877"/>
        <v>VACAS CUCHILLO</v>
      </c>
      <c r="BD754" s="127">
        <f>+BS727</f>
        <v>0</v>
      </c>
      <c r="BF754" s="113"/>
      <c r="BG754" s="151"/>
      <c r="BH754" s="151"/>
      <c r="BI754" s="151"/>
      <c r="BJ754" s="152"/>
      <c r="BL754" s="153"/>
      <c r="BM754" s="151"/>
      <c r="BN754" s="151"/>
      <c r="BO754" s="151"/>
      <c r="BP754" s="151"/>
      <c r="BQ754" s="154"/>
      <c r="BS754" s="110">
        <f>SUM(BD754+BF754+BG754+BH754+BI754+BJ754-BL754-BM754-BN754-BO754-BP754-BQ754)</f>
        <v>0</v>
      </c>
      <c r="BT754" s="149"/>
      <c r="BU754" s="126" t="str">
        <f t="shared" si="878"/>
        <v>VACAS CUCHILLO</v>
      </c>
      <c r="BV754" s="127">
        <f>+CK727</f>
        <v>0</v>
      </c>
      <c r="BX754" s="119"/>
      <c r="BY754" s="156"/>
      <c r="BZ754" s="156"/>
      <c r="CA754" s="156"/>
      <c r="CB754" s="157"/>
      <c r="CD754" s="158"/>
      <c r="CE754" s="156"/>
      <c r="CF754" s="156"/>
      <c r="CG754" s="156"/>
      <c r="CH754" s="156"/>
      <c r="CI754" s="159"/>
      <c r="CK754" s="110">
        <f>SUM(BV754+BX754+BY754+BZ754+CA754+CB754-CD754-CE754-CF754-CG754-CH754-CI754)</f>
        <v>0</v>
      </c>
    </row>
    <row r="755" spans="1:89" ht="15" thickBot="1" x14ac:dyDescent="0.35">
      <c r="A755" s="126" t="str">
        <f>+A728</f>
        <v>NOVILLAS CUCHILLOS</v>
      </c>
      <c r="B755" s="127">
        <f>+Q728</f>
        <v>0</v>
      </c>
      <c r="D755" s="95"/>
      <c r="E755" s="180"/>
      <c r="F755" s="180"/>
      <c r="G755" s="180"/>
      <c r="H755" s="181"/>
      <c r="I755" s="131"/>
      <c r="J755" s="182"/>
      <c r="K755" s="183"/>
      <c r="L755" s="183"/>
      <c r="M755" s="183"/>
      <c r="N755" s="183"/>
      <c r="O755" s="184"/>
      <c r="Q755" s="134">
        <f>SUM(B755+D755+E755+F755+G755+H755-J755-K755-L755-M755-N755-O755)</f>
        <v>0</v>
      </c>
      <c r="S755" s="126" t="str">
        <f>+S728</f>
        <v>NOVILLAS CUCHILLOS</v>
      </c>
      <c r="T755" s="135">
        <f>+AI728</f>
        <v>0</v>
      </c>
      <c r="V755" s="95"/>
      <c r="W755" s="185"/>
      <c r="X755" s="185"/>
      <c r="Y755" s="185"/>
      <c r="Z755" s="186"/>
      <c r="AB755" s="187"/>
      <c r="AC755" s="188"/>
      <c r="AD755" s="188"/>
      <c r="AE755" s="188"/>
      <c r="AF755" s="188"/>
      <c r="AG755" s="189"/>
      <c r="AI755" s="134">
        <f>SUM(T755+V755+W755+X755+Y755+Z755-AB755-AC755-AD755-AE755-AF755-AG755)</f>
        <v>0</v>
      </c>
      <c r="AK755" s="179">
        <f>AK728</f>
        <v>0</v>
      </c>
      <c r="AL755" s="142">
        <f>+BA728</f>
        <v>0</v>
      </c>
      <c r="AN755" s="95"/>
      <c r="AO755" s="190"/>
      <c r="AP755" s="190"/>
      <c r="AQ755" s="190"/>
      <c r="AR755" s="191"/>
      <c r="AS755" s="146"/>
      <c r="AT755" s="192"/>
      <c r="AU755" s="193"/>
      <c r="AV755" s="193"/>
      <c r="AW755" s="193"/>
      <c r="AX755" s="193"/>
      <c r="AY755" s="194"/>
      <c r="BA755" s="110">
        <f>SUM(AL755+AN755+AO755+AP755+AQ755+AR755-AT755-AU755-AV755-AW755-AX755-AY755)</f>
        <v>0</v>
      </c>
      <c r="BB755" s="149"/>
      <c r="BC755" s="126" t="str">
        <f t="shared" si="877"/>
        <v>NOVILLAS CUCHILLOS</v>
      </c>
      <c r="BD755" s="127">
        <f>+BS728</f>
        <v>0</v>
      </c>
      <c r="BF755" s="113"/>
      <c r="BG755" s="151"/>
      <c r="BH755" s="151"/>
      <c r="BI755" s="151"/>
      <c r="BJ755" s="152"/>
      <c r="BL755" s="153"/>
      <c r="BM755" s="151"/>
      <c r="BN755" s="151"/>
      <c r="BO755" s="151"/>
      <c r="BP755" s="151"/>
      <c r="BQ755" s="154"/>
      <c r="BS755" s="110">
        <f>SUM(BD755+BF755+BG755+BH755+BI755+BJ755-BL755-BM755-BN755-BO755-BP755-BQ755)</f>
        <v>0</v>
      </c>
      <c r="BT755" s="149"/>
      <c r="BU755" s="126" t="str">
        <f t="shared" si="878"/>
        <v>NOVILLAS CUCHILLOS</v>
      </c>
      <c r="BV755" s="127">
        <f>+CK728</f>
        <v>0</v>
      </c>
      <c r="BX755" s="119"/>
      <c r="BY755" s="156"/>
      <c r="BZ755" s="156"/>
      <c r="CA755" s="156"/>
      <c r="CB755" s="157"/>
      <c r="CD755" s="158"/>
      <c r="CE755" s="156"/>
      <c r="CF755" s="156"/>
      <c r="CG755" s="156"/>
      <c r="CH755" s="156"/>
      <c r="CI755" s="159"/>
      <c r="CK755" s="110">
        <f>SUM(BV755+BX755+BY755+BZ755+CA755+CB755-CD755-CE755-CF755-CG755-CH755-CI755)</f>
        <v>0</v>
      </c>
    </row>
    <row r="756" spans="1:89" ht="13.5" customHeight="1" x14ac:dyDescent="0.3">
      <c r="A756" s="195" t="s">
        <v>42</v>
      </c>
      <c r="B756" s="196">
        <f>SUM(B737:B755)</f>
        <v>561</v>
      </c>
      <c r="D756" s="197">
        <f>+D737+D738+D739+D740+D741+D742+D744+D745+D746+D747+D748+D749+D750+D752+D753+D754+D755</f>
        <v>0</v>
      </c>
      <c r="E756" s="197">
        <f>+E737+E738+E739+E740+E741+E742+E744+E745+E746+E747+E748+E749+E750+E752+E753+E754+E755</f>
        <v>0</v>
      </c>
      <c r="F756" s="197">
        <f>+F737+F738+F739+F740+F741+F742+F744+F745+F746+F747+F748+F749+F750+F752+F753+F754+F755</f>
        <v>0</v>
      </c>
      <c r="G756" s="197">
        <f>+G737+G738+G739+G740+G741+G742+G744+G745+G746+G747+G748+G749+G750+G752+G753+G754+G755</f>
        <v>0</v>
      </c>
      <c r="H756" s="197">
        <f>+H737+H738+H739+H740+H741+H742+H744+H745+H746+H747+H748+H749+H750+H752+H753+H754+H755</f>
        <v>0</v>
      </c>
      <c r="J756" s="198">
        <f t="shared" ref="J756:O756" si="905">+J737+J738+J739+J740+J741+J742+J744+J745+J746+J747+J748+J749+J750+J752+J753+J754+J755</f>
        <v>0</v>
      </c>
      <c r="K756" s="198">
        <f t="shared" si="905"/>
        <v>1</v>
      </c>
      <c r="L756" s="198">
        <f t="shared" si="905"/>
        <v>0</v>
      </c>
      <c r="M756" s="198">
        <f t="shared" si="905"/>
        <v>0</v>
      </c>
      <c r="N756" s="198">
        <f t="shared" si="905"/>
        <v>0</v>
      </c>
      <c r="O756" s="198">
        <f t="shared" si="905"/>
        <v>0</v>
      </c>
      <c r="Q756" s="134">
        <f>+SUM(B756:H756)-SUM(J756:O756)</f>
        <v>560</v>
      </c>
      <c r="S756" s="195" t="s">
        <v>42</v>
      </c>
      <c r="T756" s="196">
        <f>SUM(T737:T755)</f>
        <v>331</v>
      </c>
      <c r="V756" s="199">
        <f>+V737+V738+V739+V740+V741+V742+V744+V745+V746+V747+V748+V749+V750+V752+V753+V754+V755</f>
        <v>0</v>
      </c>
      <c r="W756" s="199">
        <f>+W737+W738+W739+W740+W741+W742+W744+W745+W746+W747+W748+W749+W750+W752+W753+W754+W755</f>
        <v>0</v>
      </c>
      <c r="X756" s="199">
        <f>+X737+X738+X739+X740+X741+X742+X744+X745+X746+X747+X748+X749+X750+X752+X753+X754+X755</f>
        <v>0</v>
      </c>
      <c r="Y756" s="199">
        <f>+Y737+Y738+Y739+Y740+Y741+Y742+Y744+Y745+Y746+Y747+Y748+Y749+Y750+Y752+Y753+Y754+Y755</f>
        <v>0</v>
      </c>
      <c r="Z756" s="199">
        <f>+Z737+Z738+Z739+Z740+Z741+Z742+Z744+Z745+Z746+Z747+Z748+Z749+Z750+Z752+Z753+Z754+Z755</f>
        <v>0</v>
      </c>
      <c r="AB756" s="200">
        <f t="shared" ref="AB756:AG756" si="906">+AB737+AB738+AB739+AB740+AB741+AB742+AB744+AB745+AB746+AB747+AB748+AB749+AB750+AB752+AB753+AB754+AB755</f>
        <v>0</v>
      </c>
      <c r="AC756" s="200">
        <f t="shared" si="906"/>
        <v>0</v>
      </c>
      <c r="AD756" s="200">
        <f t="shared" si="906"/>
        <v>0</v>
      </c>
      <c r="AE756" s="200">
        <f t="shared" si="906"/>
        <v>0</v>
      </c>
      <c r="AF756" s="200">
        <f t="shared" si="906"/>
        <v>0</v>
      </c>
      <c r="AG756" s="200">
        <f t="shared" si="906"/>
        <v>0</v>
      </c>
      <c r="AI756" s="134">
        <f>+SUM(T756:Z756)-SUM(AB756:AG756)</f>
        <v>331</v>
      </c>
      <c r="AK756" s="62" t="s">
        <v>42</v>
      </c>
      <c r="AL756" s="201">
        <f>SUM(AL737:AL755)</f>
        <v>28</v>
      </c>
      <c r="AN756" s="201">
        <f>+AN737+AN738+AN739+AN740+AN741+AN742+AN744+AN745+AN746+AN747+AN748+AN749+AN750+AN752+AN753+AN754+AN755</f>
        <v>0</v>
      </c>
      <c r="AO756" s="201">
        <f>+AO737+AO738+AO739+AO740+AO741+AO742+AO744+AO745+AO746+AO747+AO748+AO749+AO750+AO752+AO753+AO754+AO755</f>
        <v>0</v>
      </c>
      <c r="AP756" s="201">
        <f>+AP737+AP738+AP739+AP740+AP741+AP742+AP744+AP745+AP746+AP747+AP748+AP749+AP750+AP752+AP753+AP754+AP755</f>
        <v>0</v>
      </c>
      <c r="AQ756" s="201">
        <f>+AQ737+AQ738+AQ739+AQ740+AQ741+AQ742+AQ744+AQ745+AQ746+AQ747+AQ748+AQ749+AQ750+AQ752+AQ753+AQ754+AQ755</f>
        <v>0</v>
      </c>
      <c r="AR756" s="201">
        <f>+AR737+AR738+AR739+AR740+AR741+AR742+AR744+AR745+AR746+AR747+AR748+AR749+AR750+AR752+AR753+AR754+AR755</f>
        <v>0</v>
      </c>
      <c r="AT756" s="201">
        <f t="shared" ref="AT756:AY756" si="907">+AT737+AT738+AT739+AT740+AT741+AT742+AT744+AT745+AT746+AT747+AT748+AT749+AT750+AT752+AT753+AT754+AT755</f>
        <v>0</v>
      </c>
      <c r="AU756" s="201">
        <f t="shared" si="907"/>
        <v>0</v>
      </c>
      <c r="AV756" s="201">
        <f t="shared" si="907"/>
        <v>0</v>
      </c>
      <c r="AW756" s="201">
        <f t="shared" si="907"/>
        <v>0</v>
      </c>
      <c r="AX756" s="201">
        <f t="shared" si="907"/>
        <v>0</v>
      </c>
      <c r="AY756" s="201">
        <f t="shared" si="907"/>
        <v>0</v>
      </c>
      <c r="BA756" s="110">
        <f>+SUM(AL756:AR756)-SUM(AT756:AY756)</f>
        <v>28</v>
      </c>
      <c r="BB756" s="149"/>
      <c r="BC756" s="62" t="s">
        <v>42</v>
      </c>
      <c r="BD756" s="201">
        <f>SUM(BD737:BD755)</f>
        <v>275</v>
      </c>
      <c r="BF756" s="201">
        <f>+BF737+BF738+BF739+BF740+BF741+BF742+BF744+BF745+BF746+BF747+BF748+BF749+BF750+BF752+BF753+BF754+BF755</f>
        <v>0</v>
      </c>
      <c r="BG756" s="201">
        <f>+BG737+BG738+BG739+BG740+BG741+BG742+BG744+BG745+BG746+BG747+BG748+BG749+BG750+BG752+BG753+BG754+BG755</f>
        <v>0</v>
      </c>
      <c r="BH756" s="201">
        <f>+BH737+BH738+BH739+BH740+BH741+BH742+BH744+BH745+BH746+BH747+BH748+BH749+BH750+BH752+BH753+BH754+BH755</f>
        <v>0</v>
      </c>
      <c r="BI756" s="201">
        <f>+BI737+BI738+BI739+BI740+BI741+BI742+BI744+BI745+BI746+BI747+BI748+BI749+BI750+BI752+BI753+BI754+BI755</f>
        <v>0</v>
      </c>
      <c r="BJ756" s="201">
        <f>+BJ737+BJ738+BJ739+BJ740+BJ741+BJ742+BJ744+BJ745+BJ746+BJ747+BJ748+BJ749+BJ750+BJ752+BJ753+BJ754+BJ755</f>
        <v>0</v>
      </c>
      <c r="BL756" s="201">
        <f t="shared" ref="BL756:BQ756" si="908">+BL737+BL738+BL739+BL740+BL741+BL742+BL744+BL745+BL746+BL747+BL748+BL749+BL750+BL752+BL753+BL754+BL755</f>
        <v>0</v>
      </c>
      <c r="BM756" s="201">
        <f t="shared" si="908"/>
        <v>0</v>
      </c>
      <c r="BN756" s="201">
        <f t="shared" si="908"/>
        <v>0</v>
      </c>
      <c r="BO756" s="201">
        <f t="shared" si="908"/>
        <v>0</v>
      </c>
      <c r="BP756" s="201">
        <f t="shared" si="908"/>
        <v>0</v>
      </c>
      <c r="BQ756" s="201">
        <f t="shared" si="908"/>
        <v>0</v>
      </c>
      <c r="BS756" s="110">
        <f>+SUM(BD756:BJ756)-SUM(BL756:BQ756)</f>
        <v>275</v>
      </c>
      <c r="BT756" s="149"/>
      <c r="BU756" s="62" t="s">
        <v>42</v>
      </c>
      <c r="BV756" s="201">
        <f>SUM(BV737:BV755)</f>
        <v>178</v>
      </c>
      <c r="BX756" s="201">
        <f>+BX737+BX738+BX739+BX740+BX741+BX742+BX744+BX745+BX746+BX747+BX748+BX749+BX750+BX752+BX753+BX754+BX755</f>
        <v>0</v>
      </c>
      <c r="BY756" s="201">
        <f>+BY737+BY738+BY739+BY740+BY741+BY742+BY744+BY745+BY746+BY747+BY748+BY749+BY750+BY752+BY753+BY754+BY755</f>
        <v>0</v>
      </c>
      <c r="BZ756" s="201">
        <f>+BZ737+BZ738+BZ739+BZ740+BZ741+BZ742+BZ744+BZ745+BZ746+BZ747+BZ748+BZ749+BZ750+BZ752+BZ753+BZ754+BZ755</f>
        <v>0</v>
      </c>
      <c r="CA756" s="201">
        <f>+CA737+CA738+CA739+CA740+CA741+CA742+CA744+CA745+CA746+CA747+CA748+CA749+CA750+CA752+CA753+CA754+CA755</f>
        <v>0</v>
      </c>
      <c r="CB756" s="201">
        <f>+CB737+CB738+CB739+CB740+CB741+CB742+CB744+CB745+CB746+CB747+CB748+CB749+CB750+CB752+CB753+CB754+CB755</f>
        <v>0</v>
      </c>
      <c r="CD756" s="201">
        <f t="shared" ref="CD756:CI756" si="909">+CD737+CD738+CD739+CD740+CD741+CD742+CD744+CD745+CD746+CD747+CD748+CD749+CD750+CD752+CD753+CD754+CD755</f>
        <v>0</v>
      </c>
      <c r="CE756" s="201">
        <f t="shared" si="909"/>
        <v>0</v>
      </c>
      <c r="CF756" s="201">
        <f t="shared" si="909"/>
        <v>0</v>
      </c>
      <c r="CG756" s="201">
        <f t="shared" si="909"/>
        <v>0</v>
      </c>
      <c r="CH756" s="201">
        <f t="shared" si="909"/>
        <v>0</v>
      </c>
      <c r="CI756" s="201">
        <f t="shared" si="909"/>
        <v>0</v>
      </c>
      <c r="CK756" s="110">
        <f>+SUM(BV756:CB756)-SUM(CD756:CI756)</f>
        <v>178</v>
      </c>
    </row>
    <row r="757" spans="1:89" s="13" customFormat="1" x14ac:dyDescent="0.3">
      <c r="A757" s="12"/>
      <c r="Q757" s="14"/>
      <c r="S757" s="12"/>
      <c r="AI757" s="14"/>
      <c r="AK757" s="15"/>
      <c r="AL757" s="16"/>
      <c r="AM757" s="16"/>
      <c r="AN757" s="16"/>
      <c r="AO757" s="16"/>
      <c r="AP757" s="16"/>
      <c r="AQ757" s="16"/>
      <c r="AR757" s="16"/>
      <c r="AS757" s="16"/>
      <c r="AT757" s="16"/>
      <c r="AU757" s="16"/>
      <c r="AV757" s="16"/>
      <c r="AW757" s="16"/>
      <c r="AX757" s="16"/>
      <c r="AY757" s="16"/>
      <c r="AZ757" s="16"/>
      <c r="BA757" s="17">
        <f>BB756-BA756</f>
        <v>-28</v>
      </c>
      <c r="BB757" s="14"/>
      <c r="BC757" s="15"/>
      <c r="BD757" s="16"/>
      <c r="BE757" s="16"/>
      <c r="BF757" s="16"/>
      <c r="BG757" s="16"/>
      <c r="BH757" s="16"/>
      <c r="BI757" s="16"/>
      <c r="BJ757" s="16"/>
      <c r="BK757" s="16"/>
      <c r="BL757" s="16"/>
      <c r="BM757" s="16"/>
      <c r="BN757" s="16"/>
      <c r="BO757" s="16"/>
      <c r="BP757" s="16"/>
      <c r="BQ757" s="16"/>
      <c r="BR757" s="16"/>
      <c r="BS757" s="17">
        <f>BT756-BS756</f>
        <v>-275</v>
      </c>
      <c r="BT757" s="14"/>
      <c r="BU757" s="15"/>
      <c r="BV757" s="16"/>
      <c r="BW757" s="16"/>
      <c r="BX757" s="16"/>
      <c r="BY757" s="16"/>
      <c r="BZ757" s="16"/>
      <c r="CA757" s="16"/>
      <c r="CB757" s="16"/>
      <c r="CC757" s="16"/>
      <c r="CD757" s="16"/>
      <c r="CE757" s="16"/>
      <c r="CF757" s="16"/>
      <c r="CG757" s="16"/>
      <c r="CH757" s="16"/>
      <c r="CI757" s="16"/>
      <c r="CJ757" s="16"/>
      <c r="CK757" s="17">
        <f>CL756-CK756</f>
        <v>-178</v>
      </c>
    </row>
    <row r="758" spans="1:89" s="203" customFormat="1" ht="15.6" x14ac:dyDescent="0.3">
      <c r="A758" s="202" t="str">
        <f>+A731</f>
        <v>finca 1</v>
      </c>
      <c r="S758" s="202" t="str">
        <f>+S731</f>
        <v>finca 2</v>
      </c>
      <c r="AK758" s="204" t="str">
        <f>+AK731</f>
        <v>bestias</v>
      </c>
      <c r="AL758" s="26"/>
      <c r="AM758" s="26"/>
      <c r="AN758" s="26"/>
      <c r="AO758" s="26"/>
      <c r="AP758" s="26"/>
      <c r="AQ758" s="26"/>
      <c r="AR758" s="26"/>
      <c r="AS758" s="26"/>
      <c r="AT758" s="26"/>
      <c r="AU758" s="26"/>
      <c r="AV758" s="26"/>
      <c r="AW758" s="26"/>
      <c r="AX758" s="26"/>
      <c r="AY758" s="26"/>
      <c r="AZ758" s="26"/>
      <c r="BA758" s="26"/>
      <c r="BC758" s="204" t="str">
        <f>+BC731</f>
        <v>finca 3</v>
      </c>
      <c r="BD758" s="26"/>
      <c r="BE758" s="26"/>
      <c r="BF758" s="26"/>
      <c r="BG758" s="26"/>
      <c r="BH758" s="26"/>
      <c r="BI758" s="26"/>
      <c r="BJ758" s="26"/>
      <c r="BK758" s="26"/>
      <c r="BL758" s="26"/>
      <c r="BM758" s="26"/>
      <c r="BN758" s="26"/>
      <c r="BO758" s="26"/>
      <c r="BP758" s="26"/>
      <c r="BQ758" s="26"/>
      <c r="BR758" s="26"/>
      <c r="BS758" s="26"/>
      <c r="BU758" s="204" t="str">
        <f>+BU731</f>
        <v>finca 4</v>
      </c>
      <c r="BV758" s="26"/>
      <c r="BW758" s="26"/>
      <c r="BX758" s="26"/>
      <c r="BY758" s="26"/>
      <c r="BZ758" s="26"/>
      <c r="CA758" s="26"/>
      <c r="CB758" s="26"/>
      <c r="CC758" s="26"/>
      <c r="CD758" s="26"/>
      <c r="CE758" s="26"/>
      <c r="CF758" s="26"/>
      <c r="CG758" s="26"/>
      <c r="CH758" s="26"/>
      <c r="CI758" s="26"/>
      <c r="CJ758" s="26"/>
      <c r="CK758" s="26"/>
    </row>
    <row r="759" spans="1:89" s="206" customFormat="1" ht="18" thickBot="1" x14ac:dyDescent="0.35">
      <c r="A759" s="18">
        <f>+A732+1</f>
        <v>43494</v>
      </c>
      <c r="B759" s="205"/>
      <c r="C759" s="205"/>
      <c r="D759" s="205"/>
      <c r="S759" s="207">
        <f>+S733+1</f>
        <v>43494</v>
      </c>
      <c r="T759" s="205"/>
      <c r="U759" s="205"/>
      <c r="V759" s="205"/>
      <c r="AK759" s="208">
        <f>+AK733+1</f>
        <v>43494</v>
      </c>
      <c r="AL759" s="209"/>
      <c r="AM759" s="209"/>
      <c r="AN759" s="209"/>
      <c r="AO759" s="210"/>
      <c r="AP759" s="210"/>
      <c r="AQ759" s="210"/>
      <c r="AR759" s="210"/>
      <c r="AS759" s="210"/>
      <c r="AT759" s="210"/>
      <c r="AU759" s="210"/>
      <c r="AV759" s="210"/>
      <c r="AW759" s="210"/>
      <c r="AX759" s="210"/>
      <c r="AY759" s="210"/>
      <c r="AZ759" s="210"/>
      <c r="BA759" s="210"/>
      <c r="BC759" s="208">
        <f>+BC733+1</f>
        <v>43494</v>
      </c>
      <c r="BD759" s="209"/>
      <c r="BE759" s="209"/>
      <c r="BF759" s="209"/>
      <c r="BG759" s="210"/>
      <c r="BH759" s="210"/>
      <c r="BI759" s="210"/>
      <c r="BJ759" s="210"/>
      <c r="BK759" s="210"/>
      <c r="BL759" s="210"/>
      <c r="BM759" s="210"/>
      <c r="BN759" s="210"/>
      <c r="BO759" s="210"/>
      <c r="BP759" s="210"/>
      <c r="BQ759" s="210"/>
      <c r="BR759" s="210"/>
      <c r="BS759" s="210"/>
      <c r="BU759" s="208">
        <f>+BU733+1</f>
        <v>43494</v>
      </c>
      <c r="BV759" s="209"/>
      <c r="BW759" s="209"/>
      <c r="BX759" s="209"/>
      <c r="BY759" s="210"/>
      <c r="BZ759" s="210"/>
      <c r="CA759" s="210"/>
      <c r="CB759" s="210"/>
      <c r="CC759" s="210"/>
      <c r="CD759" s="210"/>
      <c r="CE759" s="210"/>
      <c r="CF759" s="210"/>
      <c r="CG759" s="210"/>
      <c r="CH759" s="210"/>
      <c r="CI759" s="210"/>
      <c r="CJ759" s="210"/>
      <c r="CK759" s="210"/>
    </row>
    <row r="760" spans="1:89" ht="18" thickBot="1" x14ac:dyDescent="0.35">
      <c r="A760" s="27">
        <f>+A759</f>
        <v>43494</v>
      </c>
      <c r="D760" s="28" t="s">
        <v>5</v>
      </c>
      <c r="E760" s="29"/>
      <c r="F760" s="29"/>
      <c r="G760" s="29"/>
      <c r="H760" s="30"/>
      <c r="I760" s="21"/>
      <c r="J760" s="31" t="s">
        <v>6</v>
      </c>
      <c r="K760" s="32"/>
      <c r="L760" s="32"/>
      <c r="M760" s="32"/>
      <c r="N760" s="32"/>
      <c r="O760" s="33"/>
      <c r="S760" s="27">
        <f>+S759</f>
        <v>43494</v>
      </c>
      <c r="V760" s="34" t="s">
        <v>5</v>
      </c>
      <c r="W760" s="35"/>
      <c r="X760" s="35"/>
      <c r="Y760" s="35"/>
      <c r="Z760" s="36"/>
      <c r="AA760" s="23"/>
      <c r="AB760" s="37" t="s">
        <v>6</v>
      </c>
      <c r="AC760" s="38"/>
      <c r="AD760" s="38"/>
      <c r="AE760" s="38"/>
      <c r="AF760" s="38"/>
      <c r="AG760" s="39"/>
      <c r="AK760" s="40">
        <f>+AK759</f>
        <v>43494</v>
      </c>
      <c r="AN760" s="41" t="s">
        <v>5</v>
      </c>
      <c r="AO760" s="42"/>
      <c r="AP760" s="42"/>
      <c r="AQ760" s="42"/>
      <c r="AR760" s="43"/>
      <c r="AT760" s="44" t="s">
        <v>6</v>
      </c>
      <c r="AU760" s="45"/>
      <c r="AV760" s="45"/>
      <c r="AW760" s="45"/>
      <c r="AX760" s="45"/>
      <c r="AY760" s="46"/>
      <c r="BC760" s="40">
        <f>+BC759</f>
        <v>43494</v>
      </c>
      <c r="BF760" s="41" t="s">
        <v>5</v>
      </c>
      <c r="BG760" s="42"/>
      <c r="BH760" s="42"/>
      <c r="BI760" s="42"/>
      <c r="BJ760" s="43"/>
      <c r="BL760" s="44" t="s">
        <v>6</v>
      </c>
      <c r="BM760" s="45"/>
      <c r="BN760" s="45"/>
      <c r="BO760" s="45"/>
      <c r="BP760" s="45"/>
      <c r="BQ760" s="46"/>
      <c r="BU760" s="40">
        <f>+BU759</f>
        <v>43494</v>
      </c>
      <c r="BX760" s="41" t="s">
        <v>5</v>
      </c>
      <c r="BY760" s="42"/>
      <c r="BZ760" s="42"/>
      <c r="CA760" s="42"/>
      <c r="CB760" s="43"/>
      <c r="CD760" s="44" t="s">
        <v>6</v>
      </c>
      <c r="CE760" s="45"/>
      <c r="CF760" s="45"/>
      <c r="CG760" s="45"/>
      <c r="CH760" s="45"/>
      <c r="CI760" s="46"/>
    </row>
    <row r="761" spans="1:89" ht="12.75" customHeight="1" x14ac:dyDescent="0.3">
      <c r="A761" s="47" t="s">
        <v>7</v>
      </c>
      <c r="B761" s="48" t="s">
        <v>8</v>
      </c>
      <c r="D761" s="49" t="s">
        <v>9</v>
      </c>
      <c r="E761" s="50" t="s">
        <v>10</v>
      </c>
      <c r="F761" s="50" t="s">
        <v>11</v>
      </c>
      <c r="G761" s="50" t="s">
        <v>12</v>
      </c>
      <c r="H761" s="51" t="s">
        <v>13</v>
      </c>
      <c r="I761" s="21"/>
      <c r="J761" s="52" t="s">
        <v>14</v>
      </c>
      <c r="K761" s="53" t="s">
        <v>15</v>
      </c>
      <c r="L761" s="53" t="s">
        <v>16</v>
      </c>
      <c r="M761" s="53" t="s">
        <v>10</v>
      </c>
      <c r="N761" s="53" t="s">
        <v>12</v>
      </c>
      <c r="O761" s="54" t="s">
        <v>13</v>
      </c>
      <c r="Q761" s="55" t="s">
        <v>17</v>
      </c>
      <c r="S761" s="47" t="s">
        <v>7</v>
      </c>
      <c r="T761" s="48" t="s">
        <v>8</v>
      </c>
      <c r="V761" s="56" t="s">
        <v>9</v>
      </c>
      <c r="W761" s="57" t="s">
        <v>10</v>
      </c>
      <c r="X761" s="57" t="s">
        <v>11</v>
      </c>
      <c r="Y761" s="57" t="s">
        <v>12</v>
      </c>
      <c r="Z761" s="58" t="s">
        <v>13</v>
      </c>
      <c r="AA761" s="23"/>
      <c r="AB761" s="59" t="s">
        <v>14</v>
      </c>
      <c r="AC761" s="60" t="s">
        <v>15</v>
      </c>
      <c r="AD761" s="60" t="s">
        <v>16</v>
      </c>
      <c r="AE761" s="60" t="s">
        <v>10</v>
      </c>
      <c r="AF761" s="60" t="s">
        <v>12</v>
      </c>
      <c r="AG761" s="61" t="s">
        <v>13</v>
      </c>
      <c r="AI761" s="55" t="s">
        <v>17</v>
      </c>
      <c r="AK761" s="62" t="s">
        <v>7</v>
      </c>
      <c r="AL761" s="63" t="s">
        <v>8</v>
      </c>
      <c r="AN761" s="64" t="s">
        <v>9</v>
      </c>
      <c r="AO761" s="65" t="s">
        <v>10</v>
      </c>
      <c r="AP761" s="65" t="s">
        <v>11</v>
      </c>
      <c r="AQ761" s="65" t="s">
        <v>12</v>
      </c>
      <c r="AR761" s="66" t="s">
        <v>13</v>
      </c>
      <c r="AT761" s="67" t="s">
        <v>14</v>
      </c>
      <c r="AU761" s="68" t="s">
        <v>15</v>
      </c>
      <c r="AV761" s="68" t="s">
        <v>16</v>
      </c>
      <c r="AW761" s="68" t="s">
        <v>10</v>
      </c>
      <c r="AX761" s="68" t="s">
        <v>12</v>
      </c>
      <c r="AY761" s="69" t="s">
        <v>13</v>
      </c>
      <c r="BA761" s="70" t="s">
        <v>17</v>
      </c>
      <c r="BB761" s="71"/>
      <c r="BC761" s="47" t="s">
        <v>7</v>
      </c>
      <c r="BD761" s="48" t="s">
        <v>8</v>
      </c>
      <c r="BF761" s="64" t="s">
        <v>9</v>
      </c>
      <c r="BG761" s="65" t="s">
        <v>10</v>
      </c>
      <c r="BH761" s="65" t="s">
        <v>11</v>
      </c>
      <c r="BI761" s="65" t="s">
        <v>12</v>
      </c>
      <c r="BJ761" s="66" t="s">
        <v>13</v>
      </c>
      <c r="BL761" s="67" t="s">
        <v>14</v>
      </c>
      <c r="BM761" s="68" t="s">
        <v>15</v>
      </c>
      <c r="BN761" s="68" t="s">
        <v>16</v>
      </c>
      <c r="BO761" s="68" t="s">
        <v>10</v>
      </c>
      <c r="BP761" s="68" t="s">
        <v>12</v>
      </c>
      <c r="BQ761" s="69" t="s">
        <v>13</v>
      </c>
      <c r="BS761" s="70" t="s">
        <v>17</v>
      </c>
      <c r="BT761" s="71"/>
      <c r="BU761" s="47" t="s">
        <v>7</v>
      </c>
      <c r="BV761" s="48" t="s">
        <v>8</v>
      </c>
      <c r="BX761" s="64" t="s">
        <v>9</v>
      </c>
      <c r="BY761" s="65" t="s">
        <v>10</v>
      </c>
      <c r="BZ761" s="65" t="s">
        <v>11</v>
      </c>
      <c r="CA761" s="65" t="s">
        <v>12</v>
      </c>
      <c r="CB761" s="66" t="s">
        <v>13</v>
      </c>
      <c r="CD761" s="67" t="s">
        <v>14</v>
      </c>
      <c r="CE761" s="68" t="s">
        <v>15</v>
      </c>
      <c r="CF761" s="68" t="s">
        <v>16</v>
      </c>
      <c r="CG761" s="68" t="s">
        <v>10</v>
      </c>
      <c r="CH761" s="68" t="s">
        <v>12</v>
      </c>
      <c r="CI761" s="69" t="s">
        <v>13</v>
      </c>
      <c r="CK761" s="70" t="s">
        <v>17</v>
      </c>
    </row>
    <row r="762" spans="1:89" x14ac:dyDescent="0.3">
      <c r="A762" s="72"/>
      <c r="B762" s="73"/>
      <c r="D762" s="74"/>
      <c r="E762" s="75"/>
      <c r="F762" s="75"/>
      <c r="G762" s="75"/>
      <c r="H762" s="76"/>
      <c r="I762" s="21"/>
      <c r="J762" s="77"/>
      <c r="K762" s="78"/>
      <c r="L762" s="78"/>
      <c r="M762" s="78"/>
      <c r="N762" s="78"/>
      <c r="O762" s="79"/>
      <c r="Q762" s="55"/>
      <c r="S762" s="72"/>
      <c r="T762" s="73"/>
      <c r="V762" s="80"/>
      <c r="W762" s="81"/>
      <c r="X762" s="81"/>
      <c r="Y762" s="81"/>
      <c r="Z762" s="82"/>
      <c r="AA762" s="23"/>
      <c r="AB762" s="83"/>
      <c r="AC762" s="84"/>
      <c r="AD762" s="84"/>
      <c r="AE762" s="84"/>
      <c r="AF762" s="84"/>
      <c r="AG762" s="85"/>
      <c r="AI762" s="55"/>
      <c r="AK762" s="86"/>
      <c r="AL762" s="87"/>
      <c r="AN762" s="88"/>
      <c r="AO762" s="89"/>
      <c r="AP762" s="89"/>
      <c r="AQ762" s="89"/>
      <c r="AR762" s="90"/>
      <c r="AT762" s="91"/>
      <c r="AU762" s="89"/>
      <c r="AV762" s="89"/>
      <c r="AW762" s="89"/>
      <c r="AX762" s="89"/>
      <c r="AY762" s="92"/>
      <c r="BA762" s="70"/>
      <c r="BB762" s="71"/>
      <c r="BC762" s="72"/>
      <c r="BD762" s="73"/>
      <c r="BF762" s="88"/>
      <c r="BG762" s="89"/>
      <c r="BH762" s="89"/>
      <c r="BI762" s="89"/>
      <c r="BJ762" s="90"/>
      <c r="BL762" s="91"/>
      <c r="BM762" s="89"/>
      <c r="BN762" s="89"/>
      <c r="BO762" s="89"/>
      <c r="BP762" s="89"/>
      <c r="BQ762" s="92"/>
      <c r="BS762" s="70"/>
      <c r="BT762" s="71"/>
      <c r="BU762" s="72"/>
      <c r="BV762" s="73"/>
      <c r="BX762" s="88"/>
      <c r="BY762" s="89"/>
      <c r="BZ762" s="89"/>
      <c r="CA762" s="89"/>
      <c r="CB762" s="90"/>
      <c r="CD762" s="91"/>
      <c r="CE762" s="89"/>
      <c r="CF762" s="89"/>
      <c r="CG762" s="89"/>
      <c r="CH762" s="89"/>
      <c r="CI762" s="92"/>
      <c r="CK762" s="70"/>
    </row>
    <row r="763" spans="1:89" s="125" customFormat="1" x14ac:dyDescent="0.3">
      <c r="A763" s="93" t="s">
        <v>19</v>
      </c>
      <c r="B763" s="94"/>
      <c r="C763"/>
      <c r="D763" s="95"/>
      <c r="E763" s="96"/>
      <c r="F763" s="96"/>
      <c r="G763" s="96"/>
      <c r="H763" s="97"/>
      <c r="I763"/>
      <c r="J763" s="98"/>
      <c r="K763" s="99"/>
      <c r="L763" s="99"/>
      <c r="M763" s="99"/>
      <c r="N763" s="99"/>
      <c r="O763" s="100"/>
      <c r="P763"/>
      <c r="Q763" s="101"/>
      <c r="R763"/>
      <c r="S763" s="93" t="s">
        <v>19</v>
      </c>
      <c r="T763" s="94"/>
      <c r="U763"/>
      <c r="V763" s="95"/>
      <c r="W763" s="96"/>
      <c r="X763" s="96"/>
      <c r="Y763" s="96"/>
      <c r="Z763" s="97"/>
      <c r="AA763"/>
      <c r="AB763" s="98"/>
      <c r="AC763" s="99"/>
      <c r="AD763" s="99"/>
      <c r="AE763" s="99"/>
      <c r="AF763" s="99"/>
      <c r="AG763" s="100"/>
      <c r="AH763"/>
      <c r="AI763" s="101"/>
      <c r="AJ763"/>
      <c r="AK763" s="102" t="s">
        <v>20</v>
      </c>
      <c r="AL763" s="103"/>
      <c r="AM763" s="26"/>
      <c r="AN763" s="104"/>
      <c r="AO763" s="105"/>
      <c r="AP763" s="105"/>
      <c r="AQ763" s="105"/>
      <c r="AR763" s="106"/>
      <c r="AS763" s="107"/>
      <c r="AT763" s="108"/>
      <c r="AU763" s="105"/>
      <c r="AV763" s="105"/>
      <c r="AW763" s="105"/>
      <c r="AX763" s="105"/>
      <c r="AY763" s="109"/>
      <c r="AZ763" s="26"/>
      <c r="BA763" s="110"/>
      <c r="BB763" s="111"/>
      <c r="BC763" s="93" t="str">
        <f t="shared" ref="BC763:BC782" si="910">BC736</f>
        <v>GAN.CRIANZA</v>
      </c>
      <c r="BD763" s="94"/>
      <c r="BE763" s="112"/>
      <c r="BF763" s="113"/>
      <c r="BG763" s="114"/>
      <c r="BH763" s="114"/>
      <c r="BI763" s="114"/>
      <c r="BJ763" s="115"/>
      <c r="BK763" s="112"/>
      <c r="BL763" s="116"/>
      <c r="BM763" s="114"/>
      <c r="BN763" s="114"/>
      <c r="BO763" s="114"/>
      <c r="BP763" s="114"/>
      <c r="BQ763" s="117"/>
      <c r="BR763" s="26"/>
      <c r="BS763" s="118"/>
      <c r="BT763" s="111"/>
      <c r="BU763" s="93" t="str">
        <f t="shared" ref="BU763:BU782" si="911">BU736</f>
        <v>GAN.CRIANZA</v>
      </c>
      <c r="BV763" s="94"/>
      <c r="BW763" s="112"/>
      <c r="BX763" s="119"/>
      <c r="BY763" s="120"/>
      <c r="BZ763" s="120"/>
      <c r="CA763" s="120"/>
      <c r="CB763" s="121"/>
      <c r="CC763" s="112"/>
      <c r="CD763" s="122"/>
      <c r="CE763" s="120"/>
      <c r="CF763" s="120"/>
      <c r="CG763" s="120"/>
      <c r="CH763" s="120"/>
      <c r="CI763" s="123"/>
      <c r="CJ763" s="26"/>
      <c r="CK763" s="124"/>
    </row>
    <row r="764" spans="1:89" x14ac:dyDescent="0.3">
      <c r="A764" s="126" t="str">
        <f t="shared" ref="A764:A769" si="912">+A737</f>
        <v xml:space="preserve">BECERRAS </v>
      </c>
      <c r="B764" s="127">
        <f t="shared" ref="B764:B769" si="913">+Q737</f>
        <v>0</v>
      </c>
      <c r="D764" s="128"/>
      <c r="E764" s="129"/>
      <c r="F764" s="129"/>
      <c r="G764" s="129"/>
      <c r="H764" s="130"/>
      <c r="I764" s="131"/>
      <c r="J764" s="132"/>
      <c r="K764" s="129"/>
      <c r="L764" s="129"/>
      <c r="M764" s="129"/>
      <c r="N764" s="129"/>
      <c r="O764" s="133"/>
      <c r="Q764" s="134">
        <f t="shared" ref="Q764:Q769" si="914">SUM(B764+D764+E764+F764+G764+H764-J764-K764-L764-M764-N764-O764)</f>
        <v>0</v>
      </c>
      <c r="S764" s="126" t="str">
        <f t="shared" ref="S764:S769" si="915">+S737</f>
        <v xml:space="preserve">BECERRAS </v>
      </c>
      <c r="T764" s="135">
        <f t="shared" ref="T764:T769" si="916">+AI737</f>
        <v>71</v>
      </c>
      <c r="V764" s="136"/>
      <c r="W764" s="137"/>
      <c r="X764" s="137"/>
      <c r="Y764" s="137"/>
      <c r="Z764" s="138"/>
      <c r="AB764" s="139"/>
      <c r="AC764" s="137"/>
      <c r="AD764" s="137"/>
      <c r="AE764" s="137"/>
      <c r="AF764" s="137"/>
      <c r="AG764" s="140"/>
      <c r="AI764" s="134">
        <f t="shared" ref="AI764:AI769" si="917">SUM(T764+V764+W764+X764+Y764+Z764-AB764-AC764-AD764-AE764-AF764-AG764)</f>
        <v>71</v>
      </c>
      <c r="AK764" s="141" t="str">
        <f t="shared" ref="AK764:AK769" si="918">AK737</f>
        <v>POTRO HEMBRA</v>
      </c>
      <c r="AL764" s="142">
        <f t="shared" ref="AL764:AL769" si="919">+BA737</f>
        <v>4</v>
      </c>
      <c r="AN764" s="143"/>
      <c r="AO764" s="144"/>
      <c r="AP764" s="144"/>
      <c r="AQ764" s="144"/>
      <c r="AR764" s="145"/>
      <c r="AS764" s="146"/>
      <c r="AT764" s="147"/>
      <c r="AU764" s="144"/>
      <c r="AV764" s="144"/>
      <c r="AW764" s="144"/>
      <c r="AX764" s="144"/>
      <c r="AY764" s="148"/>
      <c r="BA764" s="110">
        <f t="shared" ref="BA764:BA769" si="920">SUM(AL764+AN764+AO764+AP764+AQ764+AR764-AT764-AU764-AV764-AW764-AX764-AY764)</f>
        <v>4</v>
      </c>
      <c r="BB764" s="149"/>
      <c r="BC764" s="126" t="str">
        <f t="shared" si="910"/>
        <v xml:space="preserve">BECERRAS </v>
      </c>
      <c r="BD764" s="127">
        <f t="shared" ref="BD764:BD769" si="921">+BS737</f>
        <v>0</v>
      </c>
      <c r="BF764" s="150"/>
      <c r="BG764" s="151"/>
      <c r="BH764" s="151"/>
      <c r="BI764" s="151"/>
      <c r="BJ764" s="152"/>
      <c r="BL764" s="153"/>
      <c r="BM764" s="151"/>
      <c r="BN764" s="151"/>
      <c r="BO764" s="151"/>
      <c r="BP764" s="151"/>
      <c r="BQ764" s="154"/>
      <c r="BS764" s="110">
        <f t="shared" ref="BS764:BS769" si="922">SUM(BD764+BF764+BG764+BH764+BI764+BJ764-BL764-BM764-BN764-BO764-BP764-BQ764)</f>
        <v>0</v>
      </c>
      <c r="BT764" s="149"/>
      <c r="BU764" s="126" t="str">
        <f t="shared" si="911"/>
        <v xml:space="preserve">BECERRAS </v>
      </c>
      <c r="BV764" s="127">
        <f t="shared" ref="BV764:BV769" si="923">+CK737</f>
        <v>0</v>
      </c>
      <c r="BX764" s="155"/>
      <c r="BY764" s="156"/>
      <c r="BZ764" s="156"/>
      <c r="CA764" s="156"/>
      <c r="CB764" s="157"/>
      <c r="CD764" s="158"/>
      <c r="CE764" s="156"/>
      <c r="CF764" s="156"/>
      <c r="CG764" s="156"/>
      <c r="CH764" s="156"/>
      <c r="CI764" s="159"/>
      <c r="CK764" s="110">
        <f t="shared" ref="CK764:CK769" si="924">SUM(BV764+BX764+BY764+BZ764+CA764+CB764-CD764-CE764-CF764-CG764-CH764-CI764)</f>
        <v>0</v>
      </c>
    </row>
    <row r="765" spans="1:89" x14ac:dyDescent="0.3">
      <c r="A765" s="126" t="str">
        <f t="shared" si="912"/>
        <v>BECERROS</v>
      </c>
      <c r="B765" s="127">
        <f t="shared" si="913"/>
        <v>0</v>
      </c>
      <c r="D765" s="128"/>
      <c r="E765" s="129"/>
      <c r="F765" s="129"/>
      <c r="G765" s="129"/>
      <c r="H765" s="130"/>
      <c r="I765" s="131"/>
      <c r="J765" s="132"/>
      <c r="K765" s="129"/>
      <c r="L765" s="129"/>
      <c r="M765" s="129"/>
      <c r="N765" s="129"/>
      <c r="O765" s="133"/>
      <c r="Q765" s="134">
        <f t="shared" si="914"/>
        <v>0</v>
      </c>
      <c r="S765" s="126" t="str">
        <f t="shared" si="915"/>
        <v>BECERROS</v>
      </c>
      <c r="T765" s="135">
        <f t="shared" si="916"/>
        <v>70</v>
      </c>
      <c r="V765" s="136"/>
      <c r="W765" s="137"/>
      <c r="X765" s="137"/>
      <c r="Y765" s="137"/>
      <c r="Z765" s="138"/>
      <c r="AB765" s="139"/>
      <c r="AC765" s="137"/>
      <c r="AD765" s="137"/>
      <c r="AE765" s="137"/>
      <c r="AF765" s="137"/>
      <c r="AG765" s="140"/>
      <c r="AI765" s="134">
        <f t="shared" si="917"/>
        <v>70</v>
      </c>
      <c r="AK765" s="141" t="str">
        <f t="shared" si="918"/>
        <v>POTRO MACHO</v>
      </c>
      <c r="AL765" s="142">
        <f t="shared" si="919"/>
        <v>6</v>
      </c>
      <c r="AN765" s="143"/>
      <c r="AO765" s="144"/>
      <c r="AP765" s="144"/>
      <c r="AQ765" s="144"/>
      <c r="AR765" s="145"/>
      <c r="AS765" s="146"/>
      <c r="AT765" s="147"/>
      <c r="AU765" s="144"/>
      <c r="AV765" s="144"/>
      <c r="AW765" s="144"/>
      <c r="AX765" s="144"/>
      <c r="AY765" s="148"/>
      <c r="BA765" s="110">
        <f t="shared" si="920"/>
        <v>6</v>
      </c>
      <c r="BB765" s="149"/>
      <c r="BC765" s="126" t="str">
        <f t="shared" si="910"/>
        <v>BECERROS</v>
      </c>
      <c r="BD765" s="127">
        <f t="shared" si="921"/>
        <v>0</v>
      </c>
      <c r="BF765" s="150"/>
      <c r="BG765" s="151"/>
      <c r="BH765" s="151"/>
      <c r="BI765" s="151"/>
      <c r="BJ765" s="152"/>
      <c r="BL765" s="153"/>
      <c r="BM765" s="151"/>
      <c r="BN765" s="151"/>
      <c r="BO765" s="151"/>
      <c r="BP765" s="151"/>
      <c r="BQ765" s="154"/>
      <c r="BS765" s="110">
        <f t="shared" si="922"/>
        <v>0</v>
      </c>
      <c r="BT765" s="149"/>
      <c r="BU765" s="126" t="str">
        <f t="shared" si="911"/>
        <v>BECERROS</v>
      </c>
      <c r="BV765" s="127">
        <f t="shared" si="923"/>
        <v>0</v>
      </c>
      <c r="BX765" s="155"/>
      <c r="BY765" s="156"/>
      <c r="BZ765" s="156"/>
      <c r="CA765" s="156"/>
      <c r="CB765" s="157"/>
      <c r="CD765" s="158"/>
      <c r="CE765" s="156"/>
      <c r="CF765" s="156"/>
      <c r="CG765" s="156"/>
      <c r="CH765" s="156"/>
      <c r="CI765" s="159"/>
      <c r="CK765" s="110">
        <f t="shared" si="924"/>
        <v>0</v>
      </c>
    </row>
    <row r="766" spans="1:89" x14ac:dyDescent="0.3">
      <c r="A766" s="126" t="str">
        <f t="shared" si="912"/>
        <v>MAUTAS</v>
      </c>
      <c r="B766" s="127">
        <f t="shared" si="913"/>
        <v>54</v>
      </c>
      <c r="D766" s="95"/>
      <c r="E766" s="129"/>
      <c r="F766" s="129"/>
      <c r="G766" s="129"/>
      <c r="H766" s="130"/>
      <c r="I766" s="131"/>
      <c r="J766" s="132"/>
      <c r="K766" s="129"/>
      <c r="L766" s="129"/>
      <c r="M766" s="129"/>
      <c r="N766" s="129"/>
      <c r="O766" s="133"/>
      <c r="Q766" s="134">
        <f t="shared" si="914"/>
        <v>54</v>
      </c>
      <c r="S766" s="126" t="str">
        <f t="shared" si="915"/>
        <v>MAUTAS</v>
      </c>
      <c r="T766" s="135">
        <f t="shared" si="916"/>
        <v>0</v>
      </c>
      <c r="V766" s="95"/>
      <c r="W766" s="137"/>
      <c r="X766" s="137"/>
      <c r="Y766" s="137"/>
      <c r="Z766" s="138"/>
      <c r="AB766" s="139"/>
      <c r="AC766" s="137"/>
      <c r="AD766" s="137"/>
      <c r="AE766" s="137"/>
      <c r="AF766" s="137"/>
      <c r="AG766" s="140"/>
      <c r="AI766" s="134">
        <f t="shared" si="917"/>
        <v>0</v>
      </c>
      <c r="AK766" s="141" t="str">
        <f t="shared" si="918"/>
        <v>CABALLO</v>
      </c>
      <c r="AL766" s="142">
        <f t="shared" si="919"/>
        <v>8</v>
      </c>
      <c r="AN766" s="95"/>
      <c r="AO766" s="144"/>
      <c r="AP766" s="144"/>
      <c r="AQ766" s="144"/>
      <c r="AR766" s="145"/>
      <c r="AS766" s="146"/>
      <c r="AT766" s="147"/>
      <c r="AU766" s="144"/>
      <c r="AV766" s="144"/>
      <c r="AW766" s="144"/>
      <c r="AX766" s="144"/>
      <c r="AY766" s="148"/>
      <c r="BA766" s="110">
        <f t="shared" si="920"/>
        <v>8</v>
      </c>
      <c r="BB766" s="149"/>
      <c r="BC766" s="126" t="str">
        <f t="shared" si="910"/>
        <v>MAUTAS</v>
      </c>
      <c r="BD766" s="127">
        <f t="shared" si="921"/>
        <v>0</v>
      </c>
      <c r="BF766" s="113"/>
      <c r="BG766" s="151"/>
      <c r="BH766" s="151"/>
      <c r="BI766" s="151"/>
      <c r="BJ766" s="152"/>
      <c r="BL766" s="153"/>
      <c r="BM766" s="151"/>
      <c r="BN766" s="151"/>
      <c r="BO766" s="151"/>
      <c r="BP766" s="151"/>
      <c r="BQ766" s="154"/>
      <c r="BS766" s="110">
        <f t="shared" si="922"/>
        <v>0</v>
      </c>
      <c r="BT766" s="149"/>
      <c r="BU766" s="126" t="str">
        <f t="shared" si="911"/>
        <v>MAUTAS</v>
      </c>
      <c r="BV766" s="127">
        <f t="shared" si="923"/>
        <v>0</v>
      </c>
      <c r="BX766" s="119"/>
      <c r="BY766" s="156"/>
      <c r="BZ766" s="156"/>
      <c r="CA766" s="156"/>
      <c r="CB766" s="157"/>
      <c r="CD766" s="158"/>
      <c r="CE766" s="156"/>
      <c r="CF766" s="156"/>
      <c r="CG766" s="156"/>
      <c r="CH766" s="156"/>
      <c r="CI766" s="159"/>
      <c r="CK766" s="110">
        <f t="shared" si="924"/>
        <v>0</v>
      </c>
    </row>
    <row r="767" spans="1:89" x14ac:dyDescent="0.3">
      <c r="A767" s="126" t="str">
        <f t="shared" si="912"/>
        <v>MAUTES</v>
      </c>
      <c r="B767" s="127">
        <f t="shared" si="913"/>
        <v>458</v>
      </c>
      <c r="D767" s="95"/>
      <c r="E767" s="129"/>
      <c r="F767" s="129"/>
      <c r="G767" s="129"/>
      <c r="H767" s="130"/>
      <c r="I767" s="131"/>
      <c r="J767" s="132"/>
      <c r="K767" s="129"/>
      <c r="L767" s="129"/>
      <c r="M767" s="129"/>
      <c r="N767" s="129"/>
      <c r="O767" s="133">
        <v>150</v>
      </c>
      <c r="Q767" s="134">
        <f t="shared" si="914"/>
        <v>308</v>
      </c>
      <c r="S767" s="126" t="str">
        <f t="shared" si="915"/>
        <v>MAUTES</v>
      </c>
      <c r="T767" s="135">
        <f t="shared" si="916"/>
        <v>0</v>
      </c>
      <c r="V767" s="95"/>
      <c r="W767" s="137"/>
      <c r="X767" s="137"/>
      <c r="Y767" s="137"/>
      <c r="Z767" s="138"/>
      <c r="AB767" s="139"/>
      <c r="AC767" s="137"/>
      <c r="AD767" s="137"/>
      <c r="AE767" s="137"/>
      <c r="AF767" s="137"/>
      <c r="AG767" s="140"/>
      <c r="AI767" s="134">
        <f t="shared" si="917"/>
        <v>0</v>
      </c>
      <c r="AK767" s="141" t="str">
        <f t="shared" si="918"/>
        <v>YEGUA</v>
      </c>
      <c r="AL767" s="142">
        <f t="shared" si="919"/>
        <v>7</v>
      </c>
      <c r="AN767" s="95"/>
      <c r="AO767" s="144"/>
      <c r="AP767" s="144"/>
      <c r="AQ767" s="144"/>
      <c r="AR767" s="145"/>
      <c r="AS767" s="146"/>
      <c r="AT767" s="147"/>
      <c r="AU767" s="144"/>
      <c r="AV767" s="144"/>
      <c r="AW767" s="144"/>
      <c r="AX767" s="144"/>
      <c r="AY767" s="148"/>
      <c r="BA767" s="110">
        <f t="shared" si="920"/>
        <v>7</v>
      </c>
      <c r="BB767" s="149"/>
      <c r="BC767" s="126" t="str">
        <f t="shared" si="910"/>
        <v>MAUTES</v>
      </c>
      <c r="BD767" s="127">
        <f t="shared" si="921"/>
        <v>0</v>
      </c>
      <c r="BF767" s="113"/>
      <c r="BG767" s="151"/>
      <c r="BH767" s="151"/>
      <c r="BI767" s="151"/>
      <c r="BJ767" s="152"/>
      <c r="BL767" s="153"/>
      <c r="BM767" s="151"/>
      <c r="BN767" s="151"/>
      <c r="BO767" s="151"/>
      <c r="BP767" s="151"/>
      <c r="BQ767" s="154"/>
      <c r="BS767" s="110">
        <f t="shared" si="922"/>
        <v>0</v>
      </c>
      <c r="BT767" s="149"/>
      <c r="BU767" s="126" t="str">
        <f t="shared" si="911"/>
        <v>MAUTES</v>
      </c>
      <c r="BV767" s="127">
        <f t="shared" si="923"/>
        <v>0</v>
      </c>
      <c r="BX767" s="119"/>
      <c r="BY767" s="156"/>
      <c r="BZ767" s="156"/>
      <c r="CA767" s="156"/>
      <c r="CB767" s="157"/>
      <c r="CD767" s="158"/>
      <c r="CE767" s="156"/>
      <c r="CF767" s="156"/>
      <c r="CG767" s="156"/>
      <c r="CH767" s="156"/>
      <c r="CI767" s="159"/>
      <c r="CK767" s="110">
        <f t="shared" si="924"/>
        <v>0</v>
      </c>
    </row>
    <row r="768" spans="1:89" x14ac:dyDescent="0.3">
      <c r="A768" s="126">
        <f t="shared" si="912"/>
        <v>0</v>
      </c>
      <c r="B768" s="127">
        <f t="shared" si="913"/>
        <v>0</v>
      </c>
      <c r="D768" s="95"/>
      <c r="E768" s="129"/>
      <c r="F768" s="129"/>
      <c r="G768" s="129"/>
      <c r="H768" s="130"/>
      <c r="I768" s="131"/>
      <c r="J768" s="132"/>
      <c r="K768" s="129"/>
      <c r="L768" s="129"/>
      <c r="M768" s="129"/>
      <c r="N768" s="129"/>
      <c r="O768" s="133"/>
      <c r="Q768" s="134">
        <f t="shared" si="914"/>
        <v>0</v>
      </c>
      <c r="S768" s="126">
        <f t="shared" si="915"/>
        <v>0</v>
      </c>
      <c r="T768" s="135">
        <f t="shared" si="916"/>
        <v>0</v>
      </c>
      <c r="V768" s="95"/>
      <c r="W768" s="137"/>
      <c r="X768" s="137"/>
      <c r="Y768" s="137"/>
      <c r="Z768" s="138"/>
      <c r="AB768" s="139"/>
      <c r="AC768" s="137"/>
      <c r="AD768" s="137"/>
      <c r="AE768" s="137"/>
      <c r="AF768" s="137"/>
      <c r="AG768" s="140"/>
      <c r="AI768" s="134">
        <f t="shared" si="917"/>
        <v>0</v>
      </c>
      <c r="AK768" s="141">
        <f t="shared" si="918"/>
        <v>0</v>
      </c>
      <c r="AL768" s="142">
        <f t="shared" si="919"/>
        <v>0</v>
      </c>
      <c r="AN768" s="95"/>
      <c r="AO768" s="144"/>
      <c r="AP768" s="144"/>
      <c r="AQ768" s="144"/>
      <c r="AR768" s="145"/>
      <c r="AS768" s="146"/>
      <c r="AT768" s="147"/>
      <c r="AU768" s="144"/>
      <c r="AV768" s="144"/>
      <c r="AW768" s="144"/>
      <c r="AX768" s="144"/>
      <c r="AY768" s="148"/>
      <c r="BA768" s="110">
        <f t="shared" si="920"/>
        <v>0</v>
      </c>
      <c r="BB768" s="149"/>
      <c r="BC768" s="126">
        <f t="shared" si="910"/>
        <v>0</v>
      </c>
      <c r="BD768" s="127">
        <f t="shared" si="921"/>
        <v>0</v>
      </c>
      <c r="BF768" s="113"/>
      <c r="BG768" s="151"/>
      <c r="BH768" s="151"/>
      <c r="BI768" s="151"/>
      <c r="BJ768" s="152"/>
      <c r="BL768" s="153"/>
      <c r="BM768" s="151"/>
      <c r="BN768" s="151"/>
      <c r="BO768" s="151"/>
      <c r="BP768" s="151"/>
      <c r="BQ768" s="154"/>
      <c r="BS768" s="110">
        <f t="shared" si="922"/>
        <v>0</v>
      </c>
      <c r="BT768" s="149"/>
      <c r="BU768" s="126">
        <f t="shared" si="911"/>
        <v>0</v>
      </c>
      <c r="BV768" s="127">
        <f t="shared" si="923"/>
        <v>0</v>
      </c>
      <c r="BX768" s="119"/>
      <c r="BY768" s="156"/>
      <c r="BZ768" s="156"/>
      <c r="CA768" s="156"/>
      <c r="CB768" s="157"/>
      <c r="CD768" s="158"/>
      <c r="CE768" s="156"/>
      <c r="CF768" s="156"/>
      <c r="CG768" s="156"/>
      <c r="CH768" s="156"/>
      <c r="CI768" s="159"/>
      <c r="CK768" s="110">
        <f t="shared" si="924"/>
        <v>0</v>
      </c>
    </row>
    <row r="769" spans="1:89" x14ac:dyDescent="0.3">
      <c r="A769" s="126">
        <f t="shared" si="912"/>
        <v>0</v>
      </c>
      <c r="B769" s="127">
        <f t="shared" si="913"/>
        <v>0</v>
      </c>
      <c r="D769" s="95"/>
      <c r="E769" s="129"/>
      <c r="F769" s="129"/>
      <c r="G769" s="129"/>
      <c r="H769" s="130"/>
      <c r="I769" s="131"/>
      <c r="J769" s="132"/>
      <c r="K769" s="129"/>
      <c r="L769" s="129"/>
      <c r="M769" s="129"/>
      <c r="N769" s="129"/>
      <c r="O769" s="133"/>
      <c r="Q769" s="134">
        <f t="shared" si="914"/>
        <v>0</v>
      </c>
      <c r="S769" s="126">
        <f t="shared" si="915"/>
        <v>0</v>
      </c>
      <c r="T769" s="135">
        <f t="shared" si="916"/>
        <v>0</v>
      </c>
      <c r="V769" s="95"/>
      <c r="W769" s="137"/>
      <c r="X769" s="137"/>
      <c r="Y769" s="137"/>
      <c r="Z769" s="138"/>
      <c r="AB769" s="139"/>
      <c r="AC769" s="137"/>
      <c r="AD769" s="137"/>
      <c r="AE769" s="137"/>
      <c r="AF769" s="137"/>
      <c r="AG769" s="140"/>
      <c r="AI769" s="134">
        <f t="shared" si="917"/>
        <v>0</v>
      </c>
      <c r="AK769" s="141">
        <f t="shared" si="918"/>
        <v>0</v>
      </c>
      <c r="AL769" s="142">
        <f t="shared" si="919"/>
        <v>0</v>
      </c>
      <c r="AN769" s="95"/>
      <c r="AO769" s="144"/>
      <c r="AP769" s="144"/>
      <c r="AQ769" s="144"/>
      <c r="AR769" s="145"/>
      <c r="AS769" s="146"/>
      <c r="AT769" s="147"/>
      <c r="AU769" s="144"/>
      <c r="AV769" s="144"/>
      <c r="AW769" s="144"/>
      <c r="AX769" s="144"/>
      <c r="AY769" s="148"/>
      <c r="BA769" s="110">
        <f t="shared" si="920"/>
        <v>0</v>
      </c>
      <c r="BB769" s="149"/>
      <c r="BC769" s="126">
        <f t="shared" si="910"/>
        <v>0</v>
      </c>
      <c r="BD769" s="127">
        <f t="shared" si="921"/>
        <v>0</v>
      </c>
      <c r="BF769" s="113"/>
      <c r="BG769" s="151"/>
      <c r="BH769" s="151"/>
      <c r="BI769" s="151"/>
      <c r="BJ769" s="152"/>
      <c r="BL769" s="153"/>
      <c r="BM769" s="151"/>
      <c r="BN769" s="151"/>
      <c r="BO769" s="151"/>
      <c r="BP769" s="151"/>
      <c r="BQ769" s="154"/>
      <c r="BS769" s="110">
        <f t="shared" si="922"/>
        <v>0</v>
      </c>
      <c r="BT769" s="149"/>
      <c r="BU769" s="126">
        <f t="shared" si="911"/>
        <v>0</v>
      </c>
      <c r="BV769" s="127">
        <f t="shared" si="923"/>
        <v>0</v>
      </c>
      <c r="BX769" s="119"/>
      <c r="BY769" s="156"/>
      <c r="BZ769" s="156"/>
      <c r="CA769" s="156"/>
      <c r="CB769" s="157"/>
      <c r="CD769" s="158"/>
      <c r="CE769" s="156"/>
      <c r="CF769" s="156"/>
      <c r="CG769" s="156"/>
      <c r="CH769" s="156"/>
      <c r="CI769" s="159"/>
      <c r="CK769" s="110">
        <f t="shared" si="924"/>
        <v>0</v>
      </c>
    </row>
    <row r="770" spans="1:89" s="125" customFormat="1" x14ac:dyDescent="0.3">
      <c r="A770" s="93" t="s">
        <v>29</v>
      </c>
      <c r="B770" s="127"/>
      <c r="C770"/>
      <c r="D770" s="95"/>
      <c r="E770" s="160"/>
      <c r="F770" s="160"/>
      <c r="G770" s="160"/>
      <c r="H770" s="161"/>
      <c r="I770" s="131"/>
      <c r="J770" s="162"/>
      <c r="K770" s="163"/>
      <c r="L770" s="163"/>
      <c r="M770" s="163"/>
      <c r="N770" s="163"/>
      <c r="O770" s="164"/>
      <c r="P770"/>
      <c r="Q770" s="134"/>
      <c r="R770"/>
      <c r="S770" s="93" t="s">
        <v>29</v>
      </c>
      <c r="T770" s="135"/>
      <c r="U770"/>
      <c r="V770" s="95"/>
      <c r="W770" s="165"/>
      <c r="X770" s="165"/>
      <c r="Y770" s="165"/>
      <c r="Z770" s="166"/>
      <c r="AA770"/>
      <c r="AB770" s="167"/>
      <c r="AC770" s="168"/>
      <c r="AD770" s="168"/>
      <c r="AE770" s="168"/>
      <c r="AF770" s="168"/>
      <c r="AG770" s="169"/>
      <c r="AH770"/>
      <c r="AI770" s="101"/>
      <c r="AJ770"/>
      <c r="AK770" s="102" t="s">
        <v>30</v>
      </c>
      <c r="AL770" s="142"/>
      <c r="AM770" s="26"/>
      <c r="AN770" s="95"/>
      <c r="AO770" s="170"/>
      <c r="AP770" s="170"/>
      <c r="AQ770" s="170"/>
      <c r="AR770" s="171"/>
      <c r="AS770" s="107"/>
      <c r="AT770" s="172"/>
      <c r="AU770" s="170"/>
      <c r="AV770" s="170"/>
      <c r="AW770" s="170"/>
      <c r="AX770" s="170"/>
      <c r="AY770" s="173"/>
      <c r="AZ770" s="107"/>
      <c r="BA770" s="174"/>
      <c r="BB770" s="111"/>
      <c r="BC770" s="93" t="str">
        <f t="shared" si="910"/>
        <v>GAN. PRODUCCION</v>
      </c>
      <c r="BD770" s="127"/>
      <c r="BE770" s="26"/>
      <c r="BF770" s="113"/>
      <c r="BG770" s="114"/>
      <c r="BH770" s="114"/>
      <c r="BI770" s="114"/>
      <c r="BJ770" s="115"/>
      <c r="BK770" s="112"/>
      <c r="BL770" s="116"/>
      <c r="BM770" s="114"/>
      <c r="BN770" s="114"/>
      <c r="BO770" s="114"/>
      <c r="BP770" s="114"/>
      <c r="BQ770" s="117"/>
      <c r="BR770" s="26"/>
      <c r="BS770" s="118"/>
      <c r="BT770" s="111"/>
      <c r="BU770" s="93" t="str">
        <f t="shared" si="911"/>
        <v>GAN. PRODUCCION</v>
      </c>
      <c r="BV770" s="127"/>
      <c r="BW770" s="26"/>
      <c r="BX770" s="119"/>
      <c r="BY770" s="120"/>
      <c r="BZ770" s="120"/>
      <c r="CA770" s="120"/>
      <c r="CB770" s="121"/>
      <c r="CC770" s="112"/>
      <c r="CD770" s="122"/>
      <c r="CE770" s="120"/>
      <c r="CF770" s="120"/>
      <c r="CG770" s="120"/>
      <c r="CH770" s="120"/>
      <c r="CI770" s="123"/>
      <c r="CJ770" s="26"/>
      <c r="CK770" s="124"/>
    </row>
    <row r="771" spans="1:89" x14ac:dyDescent="0.3">
      <c r="A771" s="126" t="str">
        <f t="shared" ref="A771:A777" si="925">+A744</f>
        <v>VACAS EN PRODUCCION</v>
      </c>
      <c r="B771" s="127">
        <f t="shared" ref="B771:B777" si="926">+Q744</f>
        <v>0</v>
      </c>
      <c r="D771" s="95"/>
      <c r="E771" s="129"/>
      <c r="F771" s="129"/>
      <c r="G771" s="129"/>
      <c r="H771" s="130"/>
      <c r="I771" s="131"/>
      <c r="J771" s="132"/>
      <c r="K771" s="129"/>
      <c r="L771" s="129"/>
      <c r="M771" s="129"/>
      <c r="N771" s="129"/>
      <c r="O771" s="133"/>
      <c r="Q771" s="134">
        <f t="shared" ref="Q771:Q777" si="927">SUM(B771+D771+E771+F771+G771+H771-J771-K771-L771-M771-N771-O771)</f>
        <v>0</v>
      </c>
      <c r="S771" s="126" t="str">
        <f t="shared" ref="S771:S777" si="928">+S744</f>
        <v>VACAS EN PRODUCCION</v>
      </c>
      <c r="T771" s="135">
        <f t="shared" ref="T771:T777" si="929">+AI744</f>
        <v>168</v>
      </c>
      <c r="V771" s="95"/>
      <c r="W771" s="137"/>
      <c r="X771" s="137"/>
      <c r="Y771" s="137"/>
      <c r="Z771" s="138"/>
      <c r="AB771" s="139"/>
      <c r="AC771" s="137"/>
      <c r="AD771" s="137"/>
      <c r="AE771" s="137"/>
      <c r="AF771" s="137"/>
      <c r="AG771" s="140"/>
      <c r="AI771" s="134">
        <f t="shared" ref="AI771:AI777" si="930">SUM(T771+V771+W771+X771+Y771+Z771-AB771-AC771-AD771-AE771-AF771-AG771)</f>
        <v>168</v>
      </c>
      <c r="AK771" s="141" t="str">
        <f t="shared" ref="AK771:AK777" si="931">AK744</f>
        <v>POTRO HEMBRA</v>
      </c>
      <c r="AL771" s="142">
        <f t="shared" ref="AL771:AL777" si="932">+BA744</f>
        <v>1</v>
      </c>
      <c r="AN771" s="95"/>
      <c r="AO771" s="144"/>
      <c r="AP771" s="144"/>
      <c r="AQ771" s="144"/>
      <c r="AR771" s="145"/>
      <c r="AS771" s="146"/>
      <c r="AT771" s="147"/>
      <c r="AU771" s="144"/>
      <c r="AV771" s="144"/>
      <c r="AW771" s="144"/>
      <c r="AX771" s="144"/>
      <c r="AY771" s="148"/>
      <c r="BA771" s="110">
        <f t="shared" ref="BA771:BA777" si="933">SUM(AL771+AN771+AO771+AP771+AQ771+AR771-AT771-AU771-AV771-AW771-AX771-AY771)</f>
        <v>1</v>
      </c>
      <c r="BB771" s="149"/>
      <c r="BC771" s="126" t="str">
        <f t="shared" si="910"/>
        <v>VACAS EN PRODUCCION</v>
      </c>
      <c r="BD771" s="127">
        <f t="shared" ref="BD771:BD777" si="934">+BS744</f>
        <v>0</v>
      </c>
      <c r="BF771" s="113"/>
      <c r="BG771" s="151"/>
      <c r="BH771" s="151"/>
      <c r="BI771" s="151"/>
      <c r="BJ771" s="152"/>
      <c r="BL771" s="153"/>
      <c r="BM771" s="151"/>
      <c r="BN771" s="151"/>
      <c r="BO771" s="151"/>
      <c r="BP771" s="151"/>
      <c r="BQ771" s="154"/>
      <c r="BS771" s="110">
        <f t="shared" ref="BS771:BS777" si="935">SUM(BD771+BF771+BG771+BH771+BI771+BJ771-BL771-BM771-BN771-BO771-BP771-BQ771)</f>
        <v>0</v>
      </c>
      <c r="BT771" s="149"/>
      <c r="BU771" s="126" t="str">
        <f t="shared" si="911"/>
        <v>VACAS EN PRODUCCION</v>
      </c>
      <c r="BV771" s="127">
        <f>+CK744</f>
        <v>0</v>
      </c>
      <c r="BX771" s="119"/>
      <c r="BY771" s="156"/>
      <c r="BZ771" s="156"/>
      <c r="CA771" s="156"/>
      <c r="CB771" s="157"/>
      <c r="CD771" s="158"/>
      <c r="CE771" s="156"/>
      <c r="CF771" s="156"/>
      <c r="CG771" s="156"/>
      <c r="CH771" s="156"/>
      <c r="CI771" s="159"/>
      <c r="CK771" s="110">
        <f t="shared" ref="CK771:CK777" si="936">SUM(BV771+BX771+BY771+BZ771+CA771+CB771-CD771-CE771-CF771-CG771-CH771-CI771)</f>
        <v>0</v>
      </c>
    </row>
    <row r="772" spans="1:89" x14ac:dyDescent="0.3">
      <c r="A772" s="126" t="str">
        <f t="shared" si="925"/>
        <v>VACAS PREÑADAS</v>
      </c>
      <c r="B772" s="127">
        <f t="shared" si="926"/>
        <v>0</v>
      </c>
      <c r="D772" s="95"/>
      <c r="E772" s="129"/>
      <c r="F772" s="129"/>
      <c r="G772" s="129"/>
      <c r="H772" s="130"/>
      <c r="I772" s="131"/>
      <c r="J772" s="132"/>
      <c r="K772" s="129"/>
      <c r="L772" s="129"/>
      <c r="M772" s="129"/>
      <c r="N772" s="129"/>
      <c r="O772" s="133"/>
      <c r="Q772" s="134">
        <f t="shared" si="927"/>
        <v>0</v>
      </c>
      <c r="S772" s="126" t="str">
        <f t="shared" si="928"/>
        <v>VACAS PREÑADAS</v>
      </c>
      <c r="T772" s="135">
        <f t="shared" si="929"/>
        <v>3</v>
      </c>
      <c r="V772" s="95"/>
      <c r="W772" s="137"/>
      <c r="X772" s="137"/>
      <c r="Y772" s="137"/>
      <c r="Z772" s="138"/>
      <c r="AB772" s="139"/>
      <c r="AC772" s="137"/>
      <c r="AD772" s="137"/>
      <c r="AE772" s="137"/>
      <c r="AF772" s="137"/>
      <c r="AG772" s="140"/>
      <c r="AI772" s="134">
        <f t="shared" si="930"/>
        <v>3</v>
      </c>
      <c r="AK772" s="141" t="str">
        <f t="shared" si="931"/>
        <v>POTRO MACHO</v>
      </c>
      <c r="AL772" s="142">
        <f t="shared" si="932"/>
        <v>0</v>
      </c>
      <c r="AN772" s="95"/>
      <c r="AO772" s="144"/>
      <c r="AP772" s="144"/>
      <c r="AQ772" s="144"/>
      <c r="AR772" s="145"/>
      <c r="AS772" s="146"/>
      <c r="AT772" s="147"/>
      <c r="AU772" s="144"/>
      <c r="AV772" s="144"/>
      <c r="AW772" s="144"/>
      <c r="AX772" s="144"/>
      <c r="AY772" s="148"/>
      <c r="BA772" s="110">
        <f t="shared" si="933"/>
        <v>0</v>
      </c>
      <c r="BB772" s="149"/>
      <c r="BC772" s="126" t="str">
        <f t="shared" si="910"/>
        <v>VACAS PREÑADAS</v>
      </c>
      <c r="BD772" s="127">
        <f t="shared" si="934"/>
        <v>0</v>
      </c>
      <c r="BF772" s="113"/>
      <c r="BG772" s="151"/>
      <c r="BH772" s="151"/>
      <c r="BI772" s="151"/>
      <c r="BJ772" s="152"/>
      <c r="BL772" s="153"/>
      <c r="BM772" s="151"/>
      <c r="BN772" s="151"/>
      <c r="BO772" s="151"/>
      <c r="BP772" s="151"/>
      <c r="BQ772" s="154"/>
      <c r="BS772" s="110">
        <f t="shared" si="935"/>
        <v>0</v>
      </c>
      <c r="BT772" s="149"/>
      <c r="BU772" s="126" t="str">
        <f t="shared" si="911"/>
        <v>VACAS PREÑADAS</v>
      </c>
      <c r="BV772" s="127">
        <f t="shared" ref="BV772:BV777" si="937">+CK745</f>
        <v>0</v>
      </c>
      <c r="BX772" s="119"/>
      <c r="BY772" s="156"/>
      <c r="BZ772" s="156"/>
      <c r="CA772" s="156"/>
      <c r="CB772" s="157"/>
      <c r="CD772" s="158"/>
      <c r="CE772" s="156"/>
      <c r="CF772" s="156"/>
      <c r="CG772" s="156"/>
      <c r="CH772" s="156"/>
      <c r="CI772" s="159"/>
      <c r="CK772" s="110">
        <f t="shared" si="936"/>
        <v>0</v>
      </c>
    </row>
    <row r="773" spans="1:89" x14ac:dyDescent="0.3">
      <c r="A773" s="126" t="str">
        <f t="shared" si="925"/>
        <v>VACAS VACIAS</v>
      </c>
      <c r="B773" s="127">
        <f t="shared" si="926"/>
        <v>2</v>
      </c>
      <c r="D773" s="95"/>
      <c r="E773" s="129"/>
      <c r="F773" s="129"/>
      <c r="G773" s="129"/>
      <c r="H773" s="130"/>
      <c r="I773" s="131"/>
      <c r="J773" s="132"/>
      <c r="K773" s="129"/>
      <c r="L773" s="129"/>
      <c r="M773" s="129"/>
      <c r="N773" s="129"/>
      <c r="O773" s="133"/>
      <c r="Q773" s="134">
        <f t="shared" si="927"/>
        <v>2</v>
      </c>
      <c r="S773" s="126" t="str">
        <f t="shared" si="928"/>
        <v>VACAS VACIAS</v>
      </c>
      <c r="T773" s="135">
        <f t="shared" si="929"/>
        <v>0</v>
      </c>
      <c r="V773" s="95"/>
      <c r="W773" s="137"/>
      <c r="X773" s="137"/>
      <c r="Y773" s="137"/>
      <c r="Z773" s="138"/>
      <c r="AB773" s="139"/>
      <c r="AC773" s="137"/>
      <c r="AD773" s="137"/>
      <c r="AE773" s="137"/>
      <c r="AF773" s="137"/>
      <c r="AG773" s="140"/>
      <c r="AI773" s="134">
        <f t="shared" si="930"/>
        <v>0</v>
      </c>
      <c r="AK773" s="141" t="str">
        <f t="shared" si="931"/>
        <v>CABALLO</v>
      </c>
      <c r="AL773" s="142">
        <f t="shared" si="932"/>
        <v>1</v>
      </c>
      <c r="AN773" s="95"/>
      <c r="AO773" s="144"/>
      <c r="AP773" s="144"/>
      <c r="AQ773" s="144"/>
      <c r="AR773" s="145"/>
      <c r="AS773" s="146"/>
      <c r="AT773" s="147"/>
      <c r="AU773" s="144"/>
      <c r="AV773" s="144"/>
      <c r="AW773" s="144"/>
      <c r="AX773" s="144"/>
      <c r="AY773" s="148"/>
      <c r="BA773" s="110">
        <f t="shared" si="933"/>
        <v>1</v>
      </c>
      <c r="BB773" s="149"/>
      <c r="BC773" s="126" t="str">
        <f t="shared" si="910"/>
        <v>VACAS VACIAS</v>
      </c>
      <c r="BD773" s="127">
        <f t="shared" si="934"/>
        <v>0</v>
      </c>
      <c r="BF773" s="113"/>
      <c r="BG773" s="151"/>
      <c r="BH773" s="151"/>
      <c r="BI773" s="151"/>
      <c r="BJ773" s="152"/>
      <c r="BL773" s="153"/>
      <c r="BM773" s="151"/>
      <c r="BN773" s="151"/>
      <c r="BO773" s="151"/>
      <c r="BP773" s="151"/>
      <c r="BQ773" s="154"/>
      <c r="BS773" s="110">
        <f t="shared" si="935"/>
        <v>0</v>
      </c>
      <c r="BT773" s="149"/>
      <c r="BU773" s="126" t="str">
        <f t="shared" si="911"/>
        <v>VACAS VACIAS</v>
      </c>
      <c r="BV773" s="127">
        <f t="shared" si="937"/>
        <v>0</v>
      </c>
      <c r="BX773" s="119"/>
      <c r="BY773" s="156"/>
      <c r="BZ773" s="156"/>
      <c r="CA773" s="156"/>
      <c r="CB773" s="157"/>
      <c r="CD773" s="158"/>
      <c r="CE773" s="156"/>
      <c r="CF773" s="156"/>
      <c r="CG773" s="156"/>
      <c r="CH773" s="156"/>
      <c r="CI773" s="159"/>
      <c r="CK773" s="110">
        <f t="shared" si="936"/>
        <v>0</v>
      </c>
    </row>
    <row r="774" spans="1:89" x14ac:dyDescent="0.3">
      <c r="A774" s="126" t="str">
        <f t="shared" si="925"/>
        <v>NOVILLAS VACIAS</v>
      </c>
      <c r="B774" s="127">
        <f t="shared" si="926"/>
        <v>1</v>
      </c>
      <c r="D774" s="95"/>
      <c r="E774" s="129"/>
      <c r="F774" s="129"/>
      <c r="G774" s="129"/>
      <c r="H774" s="130"/>
      <c r="I774" s="131"/>
      <c r="J774" s="132"/>
      <c r="K774" s="129"/>
      <c r="L774" s="129"/>
      <c r="M774" s="129"/>
      <c r="N774" s="129"/>
      <c r="O774" s="133"/>
      <c r="Q774" s="134">
        <f t="shared" si="927"/>
        <v>1</v>
      </c>
      <c r="S774" s="126" t="str">
        <f t="shared" si="928"/>
        <v>NOVILLAS VACIAS</v>
      </c>
      <c r="T774" s="135">
        <f t="shared" si="929"/>
        <v>0</v>
      </c>
      <c r="V774" s="95"/>
      <c r="W774" s="137"/>
      <c r="X774" s="137"/>
      <c r="Y774" s="137"/>
      <c r="Z774" s="138"/>
      <c r="AB774" s="139"/>
      <c r="AC774" s="137"/>
      <c r="AD774" s="137"/>
      <c r="AE774" s="137"/>
      <c r="AF774" s="137"/>
      <c r="AG774" s="140"/>
      <c r="AI774" s="134">
        <f t="shared" si="930"/>
        <v>0</v>
      </c>
      <c r="AK774" s="141" t="str">
        <f t="shared" si="931"/>
        <v>YEGUA</v>
      </c>
      <c r="AL774" s="142">
        <f t="shared" si="932"/>
        <v>1</v>
      </c>
      <c r="AN774" s="95"/>
      <c r="AO774" s="144"/>
      <c r="AP774" s="144"/>
      <c r="AQ774" s="144"/>
      <c r="AR774" s="145"/>
      <c r="AS774" s="146"/>
      <c r="AT774" s="147"/>
      <c r="AU774" s="144"/>
      <c r="AV774" s="144"/>
      <c r="AW774" s="144"/>
      <c r="AX774" s="144"/>
      <c r="AY774" s="148"/>
      <c r="BA774" s="110">
        <f t="shared" si="933"/>
        <v>1</v>
      </c>
      <c r="BB774" s="149"/>
      <c r="BC774" s="126" t="str">
        <f t="shared" si="910"/>
        <v>NOVILLAS VACIAS</v>
      </c>
      <c r="BD774" s="127">
        <f t="shared" si="934"/>
        <v>0</v>
      </c>
      <c r="BF774" s="113"/>
      <c r="BG774" s="151"/>
      <c r="BH774" s="151"/>
      <c r="BI774" s="151"/>
      <c r="BJ774" s="152"/>
      <c r="BL774" s="153"/>
      <c r="BM774" s="151"/>
      <c r="BN774" s="151"/>
      <c r="BO774" s="151"/>
      <c r="BP774" s="151"/>
      <c r="BQ774" s="154"/>
      <c r="BS774" s="110">
        <f t="shared" si="935"/>
        <v>0</v>
      </c>
      <c r="BT774" s="149"/>
      <c r="BU774" s="126" t="str">
        <f t="shared" si="911"/>
        <v>NOVILLAS VACIAS</v>
      </c>
      <c r="BV774" s="127">
        <f t="shared" si="937"/>
        <v>0</v>
      </c>
      <c r="BX774" s="119"/>
      <c r="BY774" s="156"/>
      <c r="BZ774" s="156"/>
      <c r="CA774" s="156"/>
      <c r="CB774" s="157"/>
      <c r="CD774" s="158"/>
      <c r="CE774" s="156"/>
      <c r="CF774" s="156"/>
      <c r="CG774" s="156"/>
      <c r="CH774" s="156"/>
      <c r="CI774" s="159"/>
      <c r="CK774" s="110">
        <f t="shared" si="936"/>
        <v>0</v>
      </c>
    </row>
    <row r="775" spans="1:89" x14ac:dyDescent="0.3">
      <c r="A775" s="126" t="str">
        <f t="shared" si="925"/>
        <v xml:space="preserve">NOVILLAS PREÑADAS </v>
      </c>
      <c r="B775" s="127">
        <f t="shared" si="926"/>
        <v>0</v>
      </c>
      <c r="D775" s="95"/>
      <c r="E775" s="129"/>
      <c r="F775" s="129"/>
      <c r="G775" s="129"/>
      <c r="H775" s="130"/>
      <c r="I775" s="131"/>
      <c r="J775" s="132"/>
      <c r="K775" s="129"/>
      <c r="L775" s="129"/>
      <c r="M775" s="129"/>
      <c r="N775" s="129"/>
      <c r="O775" s="133"/>
      <c r="Q775" s="134">
        <f t="shared" si="927"/>
        <v>0</v>
      </c>
      <c r="S775" s="126" t="str">
        <f t="shared" si="928"/>
        <v xml:space="preserve">NOVILLAS PREÑADAS </v>
      </c>
      <c r="T775" s="135">
        <f t="shared" si="929"/>
        <v>3</v>
      </c>
      <c r="V775" s="95"/>
      <c r="W775" s="137"/>
      <c r="X775" s="137"/>
      <c r="Y775" s="137"/>
      <c r="Z775" s="138"/>
      <c r="AB775" s="139"/>
      <c r="AC775" s="137"/>
      <c r="AD775" s="137"/>
      <c r="AE775" s="137"/>
      <c r="AF775" s="137"/>
      <c r="AG775" s="140"/>
      <c r="AI775" s="134">
        <f t="shared" si="930"/>
        <v>3</v>
      </c>
      <c r="AK775" s="141">
        <f t="shared" si="931"/>
        <v>0</v>
      </c>
      <c r="AL775" s="142">
        <f t="shared" si="932"/>
        <v>0</v>
      </c>
      <c r="AN775" s="95"/>
      <c r="AO775" s="144"/>
      <c r="AP775" s="144"/>
      <c r="AQ775" s="144"/>
      <c r="AR775" s="145"/>
      <c r="AS775" s="146"/>
      <c r="AT775" s="147"/>
      <c r="AU775" s="144"/>
      <c r="AV775" s="144"/>
      <c r="AW775" s="144"/>
      <c r="AX775" s="144"/>
      <c r="AY775" s="148"/>
      <c r="BA775" s="110">
        <f t="shared" si="933"/>
        <v>0</v>
      </c>
      <c r="BB775" s="149"/>
      <c r="BC775" s="126" t="str">
        <f t="shared" si="910"/>
        <v xml:space="preserve">NOVILLAS PREÑADAS </v>
      </c>
      <c r="BD775" s="127">
        <f t="shared" si="934"/>
        <v>0</v>
      </c>
      <c r="BF775" s="113"/>
      <c r="BG775" s="151"/>
      <c r="BH775" s="151"/>
      <c r="BI775" s="151"/>
      <c r="BJ775" s="152"/>
      <c r="BL775" s="153"/>
      <c r="BM775" s="151"/>
      <c r="BN775" s="151"/>
      <c r="BO775" s="151"/>
      <c r="BP775" s="151"/>
      <c r="BQ775" s="154"/>
      <c r="BS775" s="110">
        <f t="shared" si="935"/>
        <v>0</v>
      </c>
      <c r="BT775" s="149"/>
      <c r="BU775" s="126" t="str">
        <f t="shared" si="911"/>
        <v xml:space="preserve">NOVILLAS PREÑADAS </v>
      </c>
      <c r="BV775" s="127">
        <f t="shared" si="937"/>
        <v>0</v>
      </c>
      <c r="BX775" s="119"/>
      <c r="BY775" s="156"/>
      <c r="BZ775" s="156"/>
      <c r="CA775" s="156"/>
      <c r="CB775" s="157"/>
      <c r="CD775" s="158"/>
      <c r="CE775" s="156"/>
      <c r="CF775" s="156"/>
      <c r="CG775" s="156"/>
      <c r="CH775" s="156"/>
      <c r="CI775" s="159"/>
      <c r="CK775" s="110">
        <f t="shared" si="936"/>
        <v>0</v>
      </c>
    </row>
    <row r="776" spans="1:89" x14ac:dyDescent="0.3">
      <c r="A776" s="126" t="str">
        <f t="shared" si="925"/>
        <v>TOROS</v>
      </c>
      <c r="B776" s="127">
        <f t="shared" si="926"/>
        <v>1</v>
      </c>
      <c r="D776" s="95"/>
      <c r="E776" s="129"/>
      <c r="F776" s="129"/>
      <c r="G776" s="129"/>
      <c r="H776" s="130"/>
      <c r="I776" s="131"/>
      <c r="J776" s="132"/>
      <c r="K776" s="129"/>
      <c r="L776" s="129"/>
      <c r="M776" s="129"/>
      <c r="N776" s="129"/>
      <c r="O776" s="133"/>
      <c r="Q776" s="134">
        <f t="shared" si="927"/>
        <v>1</v>
      </c>
      <c r="S776" s="126" t="str">
        <f t="shared" si="928"/>
        <v>TOROS</v>
      </c>
      <c r="T776" s="135">
        <f t="shared" si="929"/>
        <v>16</v>
      </c>
      <c r="V776" s="95"/>
      <c r="W776" s="137"/>
      <c r="X776" s="137"/>
      <c r="Y776" s="137"/>
      <c r="Z776" s="138"/>
      <c r="AB776" s="139"/>
      <c r="AC776" s="137"/>
      <c r="AD776" s="137"/>
      <c r="AE776" s="137"/>
      <c r="AF776" s="137"/>
      <c r="AG776" s="140"/>
      <c r="AI776" s="134">
        <f t="shared" si="930"/>
        <v>16</v>
      </c>
      <c r="AK776" s="141">
        <f t="shared" si="931"/>
        <v>0</v>
      </c>
      <c r="AL776" s="142">
        <f t="shared" si="932"/>
        <v>0</v>
      </c>
      <c r="AN776" s="95"/>
      <c r="AO776" s="144"/>
      <c r="AP776" s="144"/>
      <c r="AQ776" s="144"/>
      <c r="AR776" s="145"/>
      <c r="AS776" s="146"/>
      <c r="AT776" s="147"/>
      <c r="AU776" s="144"/>
      <c r="AV776" s="144"/>
      <c r="AW776" s="144"/>
      <c r="AX776" s="144"/>
      <c r="AY776" s="148"/>
      <c r="BA776" s="110">
        <f t="shared" si="933"/>
        <v>0</v>
      </c>
      <c r="BB776" s="149"/>
      <c r="BC776" s="126" t="str">
        <f t="shared" si="910"/>
        <v>TOROS</v>
      </c>
      <c r="BD776" s="127">
        <f t="shared" si="934"/>
        <v>0</v>
      </c>
      <c r="BF776" s="113"/>
      <c r="BG776" s="151"/>
      <c r="BH776" s="151"/>
      <c r="BI776" s="151"/>
      <c r="BJ776" s="152"/>
      <c r="BL776" s="153"/>
      <c r="BM776" s="151"/>
      <c r="BN776" s="151"/>
      <c r="BO776" s="151"/>
      <c r="BP776" s="151"/>
      <c r="BQ776" s="154"/>
      <c r="BS776" s="110">
        <f t="shared" si="935"/>
        <v>0</v>
      </c>
      <c r="BT776" s="149"/>
      <c r="BU776" s="126" t="str">
        <f t="shared" si="911"/>
        <v>TOROS</v>
      </c>
      <c r="BV776" s="127">
        <f t="shared" si="937"/>
        <v>2</v>
      </c>
      <c r="BX776" s="119"/>
      <c r="BY776" s="156"/>
      <c r="BZ776" s="156"/>
      <c r="CA776" s="156"/>
      <c r="CB776" s="157"/>
      <c r="CD776" s="158"/>
      <c r="CE776" s="156"/>
      <c r="CF776" s="156"/>
      <c r="CG776" s="156"/>
      <c r="CH776" s="156"/>
      <c r="CI776" s="159"/>
      <c r="CK776" s="110">
        <f t="shared" si="936"/>
        <v>2</v>
      </c>
    </row>
    <row r="777" spans="1:89" x14ac:dyDescent="0.3">
      <c r="A777" s="126">
        <f t="shared" si="925"/>
        <v>0</v>
      </c>
      <c r="B777" s="127">
        <f t="shared" si="926"/>
        <v>0</v>
      </c>
      <c r="D777" s="95"/>
      <c r="E777" s="129"/>
      <c r="F777" s="129"/>
      <c r="G777" s="129"/>
      <c r="H777" s="130"/>
      <c r="I777" s="131"/>
      <c r="J777" s="132"/>
      <c r="K777" s="129"/>
      <c r="L777" s="129"/>
      <c r="M777" s="129"/>
      <c r="N777" s="129"/>
      <c r="O777" s="133"/>
      <c r="Q777" s="134">
        <f t="shared" si="927"/>
        <v>0</v>
      </c>
      <c r="S777" s="126">
        <f t="shared" si="928"/>
        <v>0</v>
      </c>
      <c r="T777" s="135">
        <f t="shared" si="929"/>
        <v>0</v>
      </c>
      <c r="V777" s="95"/>
      <c r="W777" s="137"/>
      <c r="X777" s="137"/>
      <c r="Y777" s="137"/>
      <c r="Z777" s="138"/>
      <c r="AB777" s="139"/>
      <c r="AC777" s="137"/>
      <c r="AD777" s="137"/>
      <c r="AE777" s="137"/>
      <c r="AF777" s="137"/>
      <c r="AG777" s="140"/>
      <c r="AI777" s="134">
        <f t="shared" si="930"/>
        <v>0</v>
      </c>
      <c r="AK777" s="141">
        <f t="shared" si="931"/>
        <v>0</v>
      </c>
      <c r="AL777" s="142">
        <f t="shared" si="932"/>
        <v>0</v>
      </c>
      <c r="AN777" s="95"/>
      <c r="AO777" s="144"/>
      <c r="AP777" s="144"/>
      <c r="AQ777" s="144"/>
      <c r="AR777" s="145"/>
      <c r="AS777" s="146"/>
      <c r="AT777" s="147"/>
      <c r="AU777" s="144"/>
      <c r="AV777" s="144"/>
      <c r="AW777" s="144"/>
      <c r="AX777" s="144"/>
      <c r="AY777" s="148"/>
      <c r="BA777" s="110">
        <f t="shared" si="933"/>
        <v>0</v>
      </c>
      <c r="BB777" s="149"/>
      <c r="BC777" s="126">
        <f t="shared" si="910"/>
        <v>0</v>
      </c>
      <c r="BD777" s="127">
        <f t="shared" si="934"/>
        <v>0</v>
      </c>
      <c r="BF777" s="113"/>
      <c r="BG777" s="151"/>
      <c r="BH777" s="151"/>
      <c r="BI777" s="151"/>
      <c r="BJ777" s="152"/>
      <c r="BL777" s="153"/>
      <c r="BM777" s="151"/>
      <c r="BN777" s="151"/>
      <c r="BO777" s="151"/>
      <c r="BP777" s="151"/>
      <c r="BQ777" s="154"/>
      <c r="BS777" s="110">
        <f t="shared" si="935"/>
        <v>0</v>
      </c>
      <c r="BT777" s="149"/>
      <c r="BU777" s="126">
        <f t="shared" si="911"/>
        <v>0</v>
      </c>
      <c r="BV777" s="127">
        <f t="shared" si="937"/>
        <v>0</v>
      </c>
      <c r="BX777" s="119"/>
      <c r="BY777" s="156"/>
      <c r="BZ777" s="156"/>
      <c r="CA777" s="156"/>
      <c r="CB777" s="157"/>
      <c r="CD777" s="158"/>
      <c r="CE777" s="156"/>
      <c r="CF777" s="156"/>
      <c r="CG777" s="156"/>
      <c r="CH777" s="156"/>
      <c r="CI777" s="159"/>
      <c r="CK777" s="110">
        <f t="shared" si="936"/>
        <v>0</v>
      </c>
    </row>
    <row r="778" spans="1:89" s="125" customFormat="1" x14ac:dyDescent="0.3">
      <c r="A778" s="93" t="s">
        <v>37</v>
      </c>
      <c r="B778" s="127"/>
      <c r="C778"/>
      <c r="D778" s="95"/>
      <c r="E778" s="160"/>
      <c r="F778" s="160"/>
      <c r="G778" s="160"/>
      <c r="H778" s="161"/>
      <c r="I778" s="131"/>
      <c r="J778" s="175"/>
      <c r="K778" s="160"/>
      <c r="L778" s="160"/>
      <c r="M778" s="160"/>
      <c r="N778" s="160"/>
      <c r="O778" s="176"/>
      <c r="P778"/>
      <c r="Q778" s="134"/>
      <c r="R778"/>
      <c r="S778" s="93" t="s">
        <v>37</v>
      </c>
      <c r="T778" s="135"/>
      <c r="U778"/>
      <c r="V778" s="95"/>
      <c r="W778" s="165"/>
      <c r="X778" s="165"/>
      <c r="Y778" s="165"/>
      <c r="Z778" s="166"/>
      <c r="AA778"/>
      <c r="AB778" s="177"/>
      <c r="AC778" s="165"/>
      <c r="AD778" s="165"/>
      <c r="AE778" s="165"/>
      <c r="AF778" s="165"/>
      <c r="AG778" s="178"/>
      <c r="AH778"/>
      <c r="AI778" s="101"/>
      <c r="AJ778"/>
      <c r="AK778" s="102"/>
      <c r="AL778" s="142"/>
      <c r="AM778" s="26"/>
      <c r="AN778" s="95"/>
      <c r="AO778" s="170"/>
      <c r="AP778" s="170"/>
      <c r="AQ778" s="170"/>
      <c r="AR778" s="171"/>
      <c r="AS778" s="107"/>
      <c r="AT778" s="172"/>
      <c r="AU778" s="170"/>
      <c r="AV778" s="170"/>
      <c r="AW778" s="170"/>
      <c r="AX778" s="170"/>
      <c r="AY778" s="173"/>
      <c r="AZ778" s="107"/>
      <c r="BA778" s="174"/>
      <c r="BB778" s="111"/>
      <c r="BC778" s="93" t="str">
        <f>BC751</f>
        <v>GAN. CEBA</v>
      </c>
      <c r="BD778" s="127"/>
      <c r="BE778" s="26"/>
      <c r="BF778" s="113"/>
      <c r="BG778" s="114"/>
      <c r="BH778" s="114"/>
      <c r="BI778" s="114"/>
      <c r="BJ778" s="115"/>
      <c r="BK778" s="112"/>
      <c r="BL778" s="116"/>
      <c r="BM778" s="114"/>
      <c r="BN778" s="114"/>
      <c r="BO778" s="114"/>
      <c r="BP778" s="114"/>
      <c r="BQ778" s="117"/>
      <c r="BR778" s="26"/>
      <c r="BS778" s="118"/>
      <c r="BT778" s="111"/>
      <c r="BU778" s="93" t="str">
        <f>BU751</f>
        <v>GAN. CEBA</v>
      </c>
      <c r="BV778" s="127"/>
      <c r="BW778" s="26"/>
      <c r="BX778" s="119"/>
      <c r="BY778" s="120"/>
      <c r="BZ778" s="120"/>
      <c r="CA778" s="120"/>
      <c r="CB778" s="121"/>
      <c r="CC778" s="112"/>
      <c r="CD778" s="122"/>
      <c r="CE778" s="120"/>
      <c r="CF778" s="120"/>
      <c r="CG778" s="120"/>
      <c r="CH778" s="120"/>
      <c r="CI778" s="123"/>
      <c r="CJ778" s="26"/>
      <c r="CK778" s="124"/>
    </row>
    <row r="779" spans="1:89" x14ac:dyDescent="0.3">
      <c r="A779" s="126" t="str">
        <f>+A752</f>
        <v>NOVILLOS</v>
      </c>
      <c r="B779" s="127">
        <f>+Q752</f>
        <v>44</v>
      </c>
      <c r="D779" s="95"/>
      <c r="E779" s="129"/>
      <c r="F779" s="129"/>
      <c r="G779" s="129"/>
      <c r="H779" s="130">
        <v>150</v>
      </c>
      <c r="I779" s="131"/>
      <c r="J779" s="132"/>
      <c r="K779" s="129">
        <v>100</v>
      </c>
      <c r="L779" s="129"/>
      <c r="M779" s="129"/>
      <c r="N779" s="129"/>
      <c r="O779" s="133"/>
      <c r="Q779" s="134">
        <f>SUM(B779+D779+E779+F779+G779+H779-J779-K779-L779-M779-N779-O779)</f>
        <v>94</v>
      </c>
      <c r="S779" s="126" t="str">
        <f>+S752</f>
        <v>NOVILLOS</v>
      </c>
      <c r="T779" s="135">
        <f>+AI752</f>
        <v>0</v>
      </c>
      <c r="V779" s="95"/>
      <c r="W779" s="137"/>
      <c r="X779" s="137"/>
      <c r="Y779" s="137"/>
      <c r="Z779" s="138"/>
      <c r="AB779" s="139"/>
      <c r="AC779" s="137"/>
      <c r="AD779" s="137"/>
      <c r="AE779" s="137"/>
      <c r="AF779" s="137"/>
      <c r="AG779" s="140"/>
      <c r="AI779" s="134">
        <f>SUM(T779+V779+W779+X779+Y779+Z779-AB779-AC779-AD779-AE779-AF779-AG779)</f>
        <v>0</v>
      </c>
      <c r="AK779" s="179">
        <f>AK752</f>
        <v>0</v>
      </c>
      <c r="AL779" s="142">
        <f>+BA752</f>
        <v>0</v>
      </c>
      <c r="AN779" s="95"/>
      <c r="AO779" s="144"/>
      <c r="AP779" s="144"/>
      <c r="AQ779" s="144"/>
      <c r="AR779" s="145"/>
      <c r="AS779" s="146"/>
      <c r="AT779" s="147"/>
      <c r="AU779" s="144"/>
      <c r="AV779" s="144"/>
      <c r="AW779" s="144"/>
      <c r="AX779" s="144"/>
      <c r="AY779" s="148"/>
      <c r="BA779" s="110">
        <f>SUM(AL779+AN779+AO779+AP779+AQ779+AR779-AT779-AU779-AV779-AW779-AX779-AY779)</f>
        <v>0</v>
      </c>
      <c r="BB779" s="149"/>
      <c r="BC779" s="126" t="str">
        <f t="shared" si="910"/>
        <v>NOVILLOS</v>
      </c>
      <c r="BD779" s="127">
        <f>+BS752</f>
        <v>275</v>
      </c>
      <c r="BF779" s="113"/>
      <c r="BG779" s="151"/>
      <c r="BH779" s="151"/>
      <c r="BI779" s="151"/>
      <c r="BJ779" s="152"/>
      <c r="BL779" s="153"/>
      <c r="BM779" s="151"/>
      <c r="BN779" s="151"/>
      <c r="BO779" s="151"/>
      <c r="BP779" s="151"/>
      <c r="BQ779" s="154"/>
      <c r="BS779" s="110">
        <f>SUM(BD779+BF779+BG779+BH779+BI779+BJ779-BL779-BM779-BN779-BO779-BP779-BQ779)</f>
        <v>275</v>
      </c>
      <c r="BT779" s="149"/>
      <c r="BU779" s="126" t="str">
        <f t="shared" si="911"/>
        <v>NOVILLOS</v>
      </c>
      <c r="BV779" s="127">
        <f>+CK752</f>
        <v>176</v>
      </c>
      <c r="BX779" s="119"/>
      <c r="BY779" s="156"/>
      <c r="BZ779" s="156"/>
      <c r="CA779" s="156"/>
      <c r="CB779" s="157"/>
      <c r="CD779" s="158"/>
      <c r="CE779" s="156"/>
      <c r="CF779" s="156"/>
      <c r="CG779" s="156"/>
      <c r="CH779" s="156"/>
      <c r="CI779" s="159"/>
      <c r="CK779" s="110">
        <f>SUM(BV779+BX779+BY779+BZ779+CA779+CB779-CD779-CE779-CF779-CG779-CH779-CI779)</f>
        <v>176</v>
      </c>
    </row>
    <row r="780" spans="1:89" x14ac:dyDescent="0.3">
      <c r="A780" s="126" t="str">
        <f>+A753</f>
        <v>CALENTADORES</v>
      </c>
      <c r="B780" s="127">
        <f>+Q753</f>
        <v>0</v>
      </c>
      <c r="D780" s="95"/>
      <c r="E780" s="129"/>
      <c r="F780" s="129"/>
      <c r="G780" s="129"/>
      <c r="H780" s="130"/>
      <c r="I780" s="131"/>
      <c r="J780" s="132"/>
      <c r="K780" s="129"/>
      <c r="L780" s="129"/>
      <c r="M780" s="129"/>
      <c r="N780" s="129"/>
      <c r="O780" s="133"/>
      <c r="Q780" s="134">
        <f>SUM(B780+D780+E780+F780+G780+H780-J780-K780-L780-M780-N780-O780)</f>
        <v>0</v>
      </c>
      <c r="S780" s="126" t="str">
        <f>+S753</f>
        <v>CALENTADORES</v>
      </c>
      <c r="T780" s="135">
        <f>+AI753</f>
        <v>0</v>
      </c>
      <c r="V780" s="95"/>
      <c r="W780" s="137"/>
      <c r="X780" s="137"/>
      <c r="Y780" s="137"/>
      <c r="Z780" s="138"/>
      <c r="AB780" s="139"/>
      <c r="AC780" s="137"/>
      <c r="AD780" s="137"/>
      <c r="AE780" s="137"/>
      <c r="AF780" s="137"/>
      <c r="AG780" s="140"/>
      <c r="AI780" s="134">
        <f>SUM(T780+V780+W780+X780+Y780+Z780-AB780-AC780-AD780-AE780-AF780-AG780)</f>
        <v>0</v>
      </c>
      <c r="AK780" s="179">
        <f>AK753</f>
        <v>0</v>
      </c>
      <c r="AL780" s="142">
        <f>+BA753</f>
        <v>0</v>
      </c>
      <c r="AN780" s="95"/>
      <c r="AO780" s="144"/>
      <c r="AP780" s="144"/>
      <c r="AQ780" s="144"/>
      <c r="AR780" s="145"/>
      <c r="AS780" s="146"/>
      <c r="AT780" s="147"/>
      <c r="AU780" s="144"/>
      <c r="AV780" s="144"/>
      <c r="AW780" s="144"/>
      <c r="AX780" s="144"/>
      <c r="AY780" s="148"/>
      <c r="BA780" s="110">
        <f>SUM(AL780+AN780+AO780+AP780+AQ780+AR780-AT780-AU780-AV780-AW780-AX780-AY780)</f>
        <v>0</v>
      </c>
      <c r="BB780" s="149"/>
      <c r="BC780" s="126" t="str">
        <f t="shared" si="910"/>
        <v>CALENTADORES</v>
      </c>
      <c r="BD780" s="127">
        <f>+BS753</f>
        <v>0</v>
      </c>
      <c r="BF780" s="113"/>
      <c r="BG780" s="151"/>
      <c r="BH780" s="151"/>
      <c r="BI780" s="151"/>
      <c r="BJ780" s="152"/>
      <c r="BL780" s="153"/>
      <c r="BM780" s="151"/>
      <c r="BN780" s="151"/>
      <c r="BO780" s="151"/>
      <c r="BP780" s="151"/>
      <c r="BQ780" s="154"/>
      <c r="BS780" s="110">
        <f>SUM(BD780+BF780+BG780+BH780+BI780+BJ780-BL780-BM780-BN780-BO780-BP780-BQ780)</f>
        <v>0</v>
      </c>
      <c r="BT780" s="149"/>
      <c r="BU780" s="126" t="str">
        <f t="shared" si="911"/>
        <v>CALENTADORES</v>
      </c>
      <c r="BV780" s="127">
        <f>+CK753</f>
        <v>0</v>
      </c>
      <c r="BX780" s="119"/>
      <c r="BY780" s="156"/>
      <c r="BZ780" s="156"/>
      <c r="CA780" s="156"/>
      <c r="CB780" s="157"/>
      <c r="CD780" s="158"/>
      <c r="CE780" s="156"/>
      <c r="CF780" s="156"/>
      <c r="CG780" s="156"/>
      <c r="CH780" s="156"/>
      <c r="CI780" s="159"/>
      <c r="CK780" s="110">
        <f>SUM(BV780+BX780+BY780+BZ780+CA780+CB780-CD780-CE780-CF780-CG780-CH780-CI780)</f>
        <v>0</v>
      </c>
    </row>
    <row r="781" spans="1:89" x14ac:dyDescent="0.3">
      <c r="A781" s="126" t="str">
        <f>+A754</f>
        <v>VACAS CUCHILLO</v>
      </c>
      <c r="B781" s="127">
        <f>+Q754</f>
        <v>0</v>
      </c>
      <c r="D781" s="95"/>
      <c r="E781" s="129"/>
      <c r="F781" s="129"/>
      <c r="G781" s="129"/>
      <c r="H781" s="130"/>
      <c r="I781" s="131"/>
      <c r="J781" s="132"/>
      <c r="K781" s="129"/>
      <c r="L781" s="129"/>
      <c r="M781" s="129"/>
      <c r="N781" s="129"/>
      <c r="O781" s="133"/>
      <c r="Q781" s="134">
        <f>SUM(B781+D781+E781+F781+G781+H781-J781-K781-L781-M781-N781-O781)</f>
        <v>0</v>
      </c>
      <c r="S781" s="126" t="str">
        <f>+S754</f>
        <v>VACAS CUCHILLO</v>
      </c>
      <c r="T781" s="135">
        <f>+AI754</f>
        <v>0</v>
      </c>
      <c r="V781" s="95"/>
      <c r="W781" s="137"/>
      <c r="X781" s="137"/>
      <c r="Y781" s="137"/>
      <c r="Z781" s="138"/>
      <c r="AB781" s="139"/>
      <c r="AC781" s="137"/>
      <c r="AD781" s="137"/>
      <c r="AE781" s="137"/>
      <c r="AF781" s="137"/>
      <c r="AG781" s="140"/>
      <c r="AI781" s="134">
        <f>SUM(T781+V781+W781+X781+Y781+Z781-AB781-AC781-AD781-AE781-AF781-AG781)</f>
        <v>0</v>
      </c>
      <c r="AK781" s="179">
        <f>AK754</f>
        <v>0</v>
      </c>
      <c r="AL781" s="142">
        <f>+BA754</f>
        <v>0</v>
      </c>
      <c r="AN781" s="95"/>
      <c r="AO781" s="144"/>
      <c r="AP781" s="144"/>
      <c r="AQ781" s="144"/>
      <c r="AR781" s="145"/>
      <c r="AS781" s="146"/>
      <c r="AT781" s="147"/>
      <c r="AU781" s="144"/>
      <c r="AV781" s="144"/>
      <c r="AW781" s="144"/>
      <c r="AX781" s="144"/>
      <c r="AY781" s="148"/>
      <c r="BA781" s="110">
        <f>SUM(AL781+AN781+AO781+AP781+AQ781+AR781-AT781-AU781-AV781-AW781-AX781-AY781)</f>
        <v>0</v>
      </c>
      <c r="BB781" s="149"/>
      <c r="BC781" s="126" t="str">
        <f t="shared" si="910"/>
        <v>VACAS CUCHILLO</v>
      </c>
      <c r="BD781" s="127">
        <f>+BS754</f>
        <v>0</v>
      </c>
      <c r="BF781" s="113"/>
      <c r="BG781" s="151"/>
      <c r="BH781" s="151"/>
      <c r="BI781" s="151"/>
      <c r="BJ781" s="152"/>
      <c r="BL781" s="153"/>
      <c r="BM781" s="151"/>
      <c r="BN781" s="151"/>
      <c r="BO781" s="151"/>
      <c r="BP781" s="151"/>
      <c r="BQ781" s="154"/>
      <c r="BS781" s="110">
        <f>SUM(BD781+BF781+BG781+BH781+BI781+BJ781-BL781-BM781-BN781-BO781-BP781-BQ781)</f>
        <v>0</v>
      </c>
      <c r="BT781" s="149"/>
      <c r="BU781" s="126" t="str">
        <f t="shared" si="911"/>
        <v>VACAS CUCHILLO</v>
      </c>
      <c r="BV781" s="127">
        <f>+CK754</f>
        <v>0</v>
      </c>
      <c r="BX781" s="119"/>
      <c r="BY781" s="156"/>
      <c r="BZ781" s="156"/>
      <c r="CA781" s="156"/>
      <c r="CB781" s="157"/>
      <c r="CD781" s="158"/>
      <c r="CE781" s="156"/>
      <c r="CF781" s="156"/>
      <c r="CG781" s="156"/>
      <c r="CH781" s="156"/>
      <c r="CI781" s="159"/>
      <c r="CK781" s="110">
        <f>SUM(BV781+BX781+BY781+BZ781+CA781+CB781-CD781-CE781-CF781-CG781-CH781-CI781)</f>
        <v>0</v>
      </c>
    </row>
    <row r="782" spans="1:89" ht="15" thickBot="1" x14ac:dyDescent="0.35">
      <c r="A782" s="126" t="str">
        <f>+A755</f>
        <v>NOVILLAS CUCHILLOS</v>
      </c>
      <c r="B782" s="127">
        <f>+Q755</f>
        <v>0</v>
      </c>
      <c r="D782" s="95"/>
      <c r="E782" s="180"/>
      <c r="F782" s="180"/>
      <c r="G782" s="180"/>
      <c r="H782" s="181"/>
      <c r="I782" s="131"/>
      <c r="J782" s="182"/>
      <c r="K782" s="183"/>
      <c r="L782" s="183"/>
      <c r="M782" s="183"/>
      <c r="N782" s="183"/>
      <c r="O782" s="184"/>
      <c r="Q782" s="134">
        <f>SUM(B782+D782+E782+F782+G782+H782-J782-K782-L782-M782-N782-O782)</f>
        <v>0</v>
      </c>
      <c r="S782" s="126" t="str">
        <f>+S755</f>
        <v>NOVILLAS CUCHILLOS</v>
      </c>
      <c r="T782" s="135">
        <f>+AI755</f>
        <v>0</v>
      </c>
      <c r="V782" s="95"/>
      <c r="W782" s="185"/>
      <c r="X782" s="185"/>
      <c r="Y782" s="185"/>
      <c r="Z782" s="186"/>
      <c r="AB782" s="187"/>
      <c r="AC782" s="188"/>
      <c r="AD782" s="188"/>
      <c r="AE782" s="188"/>
      <c r="AF782" s="188"/>
      <c r="AG782" s="189"/>
      <c r="AI782" s="134">
        <f>SUM(T782+V782+W782+X782+Y782+Z782-AB782-AC782-AD782-AE782-AF782-AG782)</f>
        <v>0</v>
      </c>
      <c r="AK782" s="179">
        <f>AK755</f>
        <v>0</v>
      </c>
      <c r="AL782" s="142">
        <f>+BA755</f>
        <v>0</v>
      </c>
      <c r="AN782" s="95"/>
      <c r="AO782" s="190"/>
      <c r="AP782" s="190"/>
      <c r="AQ782" s="190"/>
      <c r="AR782" s="191"/>
      <c r="AS782" s="146"/>
      <c r="AT782" s="192"/>
      <c r="AU782" s="193"/>
      <c r="AV782" s="193"/>
      <c r="AW782" s="193"/>
      <c r="AX782" s="193"/>
      <c r="AY782" s="194"/>
      <c r="BA782" s="110">
        <f>SUM(AL782+AN782+AO782+AP782+AQ782+AR782-AT782-AU782-AV782-AW782-AX782-AY782)</f>
        <v>0</v>
      </c>
      <c r="BB782" s="149"/>
      <c r="BC782" s="126" t="str">
        <f t="shared" si="910"/>
        <v>NOVILLAS CUCHILLOS</v>
      </c>
      <c r="BD782" s="127">
        <f>+BS755</f>
        <v>0</v>
      </c>
      <c r="BF782" s="113"/>
      <c r="BG782" s="151"/>
      <c r="BH782" s="151"/>
      <c r="BI782" s="151"/>
      <c r="BJ782" s="152"/>
      <c r="BL782" s="153"/>
      <c r="BM782" s="151"/>
      <c r="BN782" s="151"/>
      <c r="BO782" s="151"/>
      <c r="BP782" s="151"/>
      <c r="BQ782" s="154"/>
      <c r="BS782" s="110">
        <f>SUM(BD782+BF782+BG782+BH782+BI782+BJ782-BL782-BM782-BN782-BO782-BP782-BQ782)</f>
        <v>0</v>
      </c>
      <c r="BT782" s="149"/>
      <c r="BU782" s="126" t="str">
        <f t="shared" si="911"/>
        <v>NOVILLAS CUCHILLOS</v>
      </c>
      <c r="BV782" s="127">
        <f>+CK755</f>
        <v>0</v>
      </c>
      <c r="BX782" s="119"/>
      <c r="BY782" s="156"/>
      <c r="BZ782" s="156"/>
      <c r="CA782" s="156"/>
      <c r="CB782" s="157"/>
      <c r="CD782" s="158"/>
      <c r="CE782" s="156"/>
      <c r="CF782" s="156"/>
      <c r="CG782" s="156"/>
      <c r="CH782" s="156"/>
      <c r="CI782" s="159"/>
      <c r="CK782" s="110">
        <f>SUM(BV782+BX782+BY782+BZ782+CA782+CB782-CD782-CE782-CF782-CG782-CH782-CI782)</f>
        <v>0</v>
      </c>
    </row>
    <row r="783" spans="1:89" ht="13.5" customHeight="1" x14ac:dyDescent="0.3">
      <c r="A783" s="195" t="s">
        <v>42</v>
      </c>
      <c r="B783" s="196">
        <f>SUM(B764:B782)</f>
        <v>560</v>
      </c>
      <c r="D783" s="197">
        <f>+D764+D765+D766+D767+D768+D769+D771+D772+D773+D774+D775+D776+D777+D779+D780+D781+D782</f>
        <v>0</v>
      </c>
      <c r="E783" s="197">
        <f>+E764+E765+E766+E767+E768+E769+E771+E772+E773+E774+E775+E776+E777+E779+E780+E781+E782</f>
        <v>0</v>
      </c>
      <c r="F783" s="197">
        <f>+F764+F765+F766+F767+F768+F769+F771+F772+F773+F774+F775+F776+F777+F779+F780+F781+F782</f>
        <v>0</v>
      </c>
      <c r="G783" s="197">
        <f>+G764+G765+G766+G767+G768+G769+G771+G772+G773+G774+G775+G776+G777+G779+G780+G781+G782</f>
        <v>0</v>
      </c>
      <c r="H783" s="197">
        <f>+H764+H765+H766+H767+H768+H769+H771+H772+H773+H774+H775+H776+H777+H779+H780+H781+H782</f>
        <v>150</v>
      </c>
      <c r="J783" s="198">
        <f t="shared" ref="J783:O783" si="938">+J764+J765+J766+J767+J768+J769+J771+J772+J773+J774+J775+J776+J777+J779+J780+J781+J782</f>
        <v>0</v>
      </c>
      <c r="K783" s="198">
        <f t="shared" si="938"/>
        <v>100</v>
      </c>
      <c r="L783" s="198">
        <f t="shared" si="938"/>
        <v>0</v>
      </c>
      <c r="M783" s="198">
        <f t="shared" si="938"/>
        <v>0</v>
      </c>
      <c r="N783" s="198">
        <f t="shared" si="938"/>
        <v>0</v>
      </c>
      <c r="O783" s="198">
        <f t="shared" si="938"/>
        <v>150</v>
      </c>
      <c r="Q783" s="134">
        <f>+SUM(B783:H783)-SUM(J783:O783)</f>
        <v>460</v>
      </c>
      <c r="S783" s="195" t="s">
        <v>42</v>
      </c>
      <c r="T783" s="196">
        <f>SUM(T764:T782)</f>
        <v>331</v>
      </c>
      <c r="V783" s="199">
        <f>+V764+V765+V766+V767+V768+V769+V771+V772+V773+V774+V775+V776+V777+V779+V780+V781+V782</f>
        <v>0</v>
      </c>
      <c r="W783" s="199">
        <f>+W764+W765+W766+W767+W768+W769+W771+W772+W773+W774+W775+W776+W777+W779+W780+W781+W782</f>
        <v>0</v>
      </c>
      <c r="X783" s="199">
        <f>+X764+X765+X766+X767+X768+X769+X771+X772+X773+X774+X775+X776+X777+X779+X780+X781+X782</f>
        <v>0</v>
      </c>
      <c r="Y783" s="199">
        <f>+Y764+Y765+Y766+Y767+Y768+Y769+Y771+Y772+Y773+Y774+Y775+Y776+Y777+Y779+Y780+Y781+Y782</f>
        <v>0</v>
      </c>
      <c r="Z783" s="199">
        <f>+Z764+Z765+Z766+Z767+Z768+Z769+Z771+Z772+Z773+Z774+Z775+Z776+Z777+Z779+Z780+Z781+Z782</f>
        <v>0</v>
      </c>
      <c r="AB783" s="200">
        <f t="shared" ref="AB783:AG783" si="939">+AB764+AB765+AB766+AB767+AB768+AB769+AB771+AB772+AB773+AB774+AB775+AB776+AB777+AB779+AB780+AB781+AB782</f>
        <v>0</v>
      </c>
      <c r="AC783" s="200">
        <f t="shared" si="939"/>
        <v>0</v>
      </c>
      <c r="AD783" s="200">
        <f t="shared" si="939"/>
        <v>0</v>
      </c>
      <c r="AE783" s="200">
        <f t="shared" si="939"/>
        <v>0</v>
      </c>
      <c r="AF783" s="200">
        <f t="shared" si="939"/>
        <v>0</v>
      </c>
      <c r="AG783" s="200">
        <f t="shared" si="939"/>
        <v>0</v>
      </c>
      <c r="AI783" s="134">
        <f>+SUM(T783:Z783)-SUM(AB783:AG783)</f>
        <v>331</v>
      </c>
      <c r="AK783" s="62" t="s">
        <v>42</v>
      </c>
      <c r="AL783" s="201">
        <f>SUM(AL764:AL782)</f>
        <v>28</v>
      </c>
      <c r="AN783" s="201">
        <f>+AN764+AN765+AN766+AN767+AN768+AN769+AN771+AN772+AN773+AN774+AN775+AN776+AN777+AN779+AN780+AN781+AN782</f>
        <v>0</v>
      </c>
      <c r="AO783" s="201">
        <f>+AO764+AO765+AO766+AO767+AO768+AO769+AO771+AO772+AO773+AO774+AO775+AO776+AO777+AO779+AO780+AO781+AO782</f>
        <v>0</v>
      </c>
      <c r="AP783" s="201">
        <f>+AP764+AP765+AP766+AP767+AP768+AP769+AP771+AP772+AP773+AP774+AP775+AP776+AP777+AP779+AP780+AP781+AP782</f>
        <v>0</v>
      </c>
      <c r="AQ783" s="201">
        <f>+AQ764+AQ765+AQ766+AQ767+AQ768+AQ769+AQ771+AQ772+AQ773+AQ774+AQ775+AQ776+AQ777+AQ779+AQ780+AQ781+AQ782</f>
        <v>0</v>
      </c>
      <c r="AR783" s="201">
        <f>+AR764+AR765+AR766+AR767+AR768+AR769+AR771+AR772+AR773+AR774+AR775+AR776+AR777+AR779+AR780+AR781+AR782</f>
        <v>0</v>
      </c>
      <c r="AT783" s="201">
        <f t="shared" ref="AT783:AY783" si="940">+AT764+AT765+AT766+AT767+AT768+AT769+AT771+AT772+AT773+AT774+AT775+AT776+AT777+AT779+AT780+AT781+AT782</f>
        <v>0</v>
      </c>
      <c r="AU783" s="201">
        <f t="shared" si="940"/>
        <v>0</v>
      </c>
      <c r="AV783" s="201">
        <f t="shared" si="940"/>
        <v>0</v>
      </c>
      <c r="AW783" s="201">
        <f t="shared" si="940"/>
        <v>0</v>
      </c>
      <c r="AX783" s="201">
        <f t="shared" si="940"/>
        <v>0</v>
      </c>
      <c r="AY783" s="201">
        <f t="shared" si="940"/>
        <v>0</v>
      </c>
      <c r="BA783" s="110">
        <f>+SUM(AL783:AR783)-SUM(AT783:AY783)</f>
        <v>28</v>
      </c>
      <c r="BB783" s="149"/>
      <c r="BC783" s="62" t="s">
        <v>42</v>
      </c>
      <c r="BD783" s="201">
        <f>SUM(BD764:BD782)</f>
        <v>275</v>
      </c>
      <c r="BF783" s="201">
        <f>+BF764+BF765+BF766+BF767+BF768+BF769+BF771+BF772+BF773+BF774+BF775+BF776+BF777+BF779+BF780+BF781+BF782</f>
        <v>0</v>
      </c>
      <c r="BG783" s="201">
        <f>+BG764+BG765+BG766+BG767+BG768+BG769+BG771+BG772+BG773+BG774+BG775+BG776+BG777+BG779+BG780+BG781+BG782</f>
        <v>0</v>
      </c>
      <c r="BH783" s="201">
        <f>+BH764+BH765+BH766+BH767+BH768+BH769+BH771+BH772+BH773+BH774+BH775+BH776+BH777+BH779+BH780+BH781+BH782</f>
        <v>0</v>
      </c>
      <c r="BI783" s="201">
        <f>+BI764+BI765+BI766+BI767+BI768+BI769+BI771+BI772+BI773+BI774+BI775+BI776+BI777+BI779+BI780+BI781+BI782</f>
        <v>0</v>
      </c>
      <c r="BJ783" s="201">
        <f>+BJ764+BJ765+BJ766+BJ767+BJ768+BJ769+BJ771+BJ772+BJ773+BJ774+BJ775+BJ776+BJ777+BJ779+BJ780+BJ781+BJ782</f>
        <v>0</v>
      </c>
      <c r="BL783" s="201">
        <f t="shared" ref="BL783:BQ783" si="941">+BL764+BL765+BL766+BL767+BL768+BL769+BL771+BL772+BL773+BL774+BL775+BL776+BL777+BL779+BL780+BL781+BL782</f>
        <v>0</v>
      </c>
      <c r="BM783" s="201">
        <f t="shared" si="941"/>
        <v>0</v>
      </c>
      <c r="BN783" s="201">
        <f t="shared" si="941"/>
        <v>0</v>
      </c>
      <c r="BO783" s="201">
        <f t="shared" si="941"/>
        <v>0</v>
      </c>
      <c r="BP783" s="201">
        <f t="shared" si="941"/>
        <v>0</v>
      </c>
      <c r="BQ783" s="201">
        <f t="shared" si="941"/>
        <v>0</v>
      </c>
      <c r="BS783" s="110">
        <f>+SUM(BD783:BJ783)-SUM(BL783:BQ783)</f>
        <v>275</v>
      </c>
      <c r="BT783" s="149"/>
      <c r="BU783" s="62" t="s">
        <v>42</v>
      </c>
      <c r="BV783" s="201">
        <f>SUM(BV764:BV782)</f>
        <v>178</v>
      </c>
      <c r="BX783" s="201">
        <f>+BX764+BX765+BX766+BX767+BX768+BX769+BX771+BX772+BX773+BX774+BX775+BX776+BX777+BX779+BX780+BX781+BX782</f>
        <v>0</v>
      </c>
      <c r="BY783" s="201">
        <f>+BY764+BY765+BY766+BY767+BY768+BY769+BY771+BY772+BY773+BY774+BY775+BY776+BY777+BY779+BY780+BY781+BY782</f>
        <v>0</v>
      </c>
      <c r="BZ783" s="201">
        <f>+BZ764+BZ765+BZ766+BZ767+BZ768+BZ769+BZ771+BZ772+BZ773+BZ774+BZ775+BZ776+BZ777+BZ779+BZ780+BZ781+BZ782</f>
        <v>0</v>
      </c>
      <c r="CA783" s="201">
        <f>+CA764+CA765+CA766+CA767+CA768+CA769+CA771+CA772+CA773+CA774+CA775+CA776+CA777+CA779+CA780+CA781+CA782</f>
        <v>0</v>
      </c>
      <c r="CB783" s="201">
        <f>+CB764+CB765+CB766+CB767+CB768+CB769+CB771+CB772+CB773+CB774+CB775+CB776+CB777+CB779+CB780+CB781+CB782</f>
        <v>0</v>
      </c>
      <c r="CD783" s="201">
        <f t="shared" ref="CD783:CI783" si="942">+CD764+CD765+CD766+CD767+CD768+CD769+CD771+CD772+CD773+CD774+CD775+CD776+CD777+CD779+CD780+CD781+CD782</f>
        <v>0</v>
      </c>
      <c r="CE783" s="201">
        <f t="shared" si="942"/>
        <v>0</v>
      </c>
      <c r="CF783" s="201">
        <f t="shared" si="942"/>
        <v>0</v>
      </c>
      <c r="CG783" s="201">
        <f t="shared" si="942"/>
        <v>0</v>
      </c>
      <c r="CH783" s="201">
        <f t="shared" si="942"/>
        <v>0</v>
      </c>
      <c r="CI783" s="201">
        <f t="shared" si="942"/>
        <v>0</v>
      </c>
      <c r="CK783" s="110">
        <f>+SUM(BV783:CB783)-SUM(CD783:CI783)</f>
        <v>178</v>
      </c>
    </row>
    <row r="784" spans="1:89" s="13" customFormat="1" x14ac:dyDescent="0.3">
      <c r="A784" s="12"/>
      <c r="Q784" s="14"/>
      <c r="S784" s="12"/>
      <c r="AI784" s="14" t="e">
        <f>#REF!-AI783</f>
        <v>#REF!</v>
      </c>
      <c r="AK784" s="15"/>
      <c r="AL784" s="16"/>
      <c r="AM784" s="16"/>
      <c r="AN784" s="16"/>
      <c r="AO784" s="16"/>
      <c r="AP784" s="16"/>
      <c r="AQ784" s="16"/>
      <c r="AR784" s="16"/>
      <c r="AS784" s="16"/>
      <c r="AT784" s="16"/>
      <c r="AU784" s="16"/>
      <c r="AV784" s="16"/>
      <c r="AW784" s="16"/>
      <c r="AX784" s="16"/>
      <c r="AY784" s="16"/>
      <c r="AZ784" s="16"/>
      <c r="BA784" s="17">
        <f>BB783-BA783</f>
        <v>-28</v>
      </c>
      <c r="BB784" s="14"/>
      <c r="BC784" s="15"/>
      <c r="BD784" s="16"/>
      <c r="BE784" s="16"/>
      <c r="BF784" s="16"/>
      <c r="BG784" s="16"/>
      <c r="BH784" s="16"/>
      <c r="BI784" s="16"/>
      <c r="BJ784" s="16"/>
      <c r="BK784" s="16"/>
      <c r="BL784" s="16"/>
      <c r="BM784" s="16"/>
      <c r="BN784" s="16"/>
      <c r="BO784" s="16"/>
      <c r="BP784" s="16"/>
      <c r="BQ784" s="16"/>
      <c r="BR784" s="16"/>
      <c r="BS784" s="17">
        <f>BT783-BS783</f>
        <v>-275</v>
      </c>
      <c r="BT784" s="14"/>
      <c r="BU784" s="15"/>
      <c r="BV784" s="16"/>
      <c r="BW784" s="16"/>
      <c r="BX784" s="16"/>
      <c r="BY784" s="16"/>
      <c r="BZ784" s="16"/>
      <c r="CA784" s="16"/>
      <c r="CB784" s="16"/>
      <c r="CC784" s="16"/>
      <c r="CD784" s="16"/>
      <c r="CE784" s="16"/>
      <c r="CF784" s="16"/>
      <c r="CG784" s="16"/>
      <c r="CH784" s="16"/>
      <c r="CI784" s="16"/>
      <c r="CJ784" s="16"/>
      <c r="CK784" s="17">
        <f>CL783-CK783</f>
        <v>-178</v>
      </c>
    </row>
    <row r="785" spans="1:89" s="203" customFormat="1" ht="15.6" x14ac:dyDescent="0.3">
      <c r="A785" s="202" t="str">
        <f>+A758</f>
        <v>finca 1</v>
      </c>
      <c r="S785" s="202" t="str">
        <f>+S758</f>
        <v>finca 2</v>
      </c>
      <c r="AK785" s="204" t="str">
        <f>+AK758</f>
        <v>bestias</v>
      </c>
      <c r="AL785" s="26"/>
      <c r="AM785" s="26"/>
      <c r="AN785" s="26"/>
      <c r="AO785" s="26"/>
      <c r="AP785" s="26"/>
      <c r="AQ785" s="26"/>
      <c r="AR785" s="26"/>
      <c r="AS785" s="26"/>
      <c r="AT785" s="26"/>
      <c r="AU785" s="26"/>
      <c r="AV785" s="26"/>
      <c r="AW785" s="26"/>
      <c r="AX785" s="26"/>
      <c r="AY785" s="26"/>
      <c r="AZ785" s="26"/>
      <c r="BA785" s="26"/>
      <c r="BC785" s="204" t="str">
        <f>+BC758</f>
        <v>finca 3</v>
      </c>
      <c r="BD785" s="26"/>
      <c r="BE785" s="26"/>
      <c r="BF785" s="26"/>
      <c r="BG785" s="26"/>
      <c r="BH785" s="26"/>
      <c r="BI785" s="26"/>
      <c r="BJ785" s="26"/>
      <c r="BK785" s="26"/>
      <c r="BL785" s="26"/>
      <c r="BM785" s="26"/>
      <c r="BN785" s="26"/>
      <c r="BO785" s="26"/>
      <c r="BP785" s="26"/>
      <c r="BQ785" s="26"/>
      <c r="BR785" s="26"/>
      <c r="BS785" s="26"/>
      <c r="BU785" s="204" t="str">
        <f>+BU758</f>
        <v>finca 4</v>
      </c>
      <c r="BV785" s="26"/>
      <c r="BW785" s="26"/>
      <c r="BX785" s="26"/>
      <c r="BY785" s="26"/>
      <c r="BZ785" s="26"/>
      <c r="CA785" s="26"/>
      <c r="CB785" s="26"/>
      <c r="CC785" s="26"/>
      <c r="CD785" s="26"/>
      <c r="CE785" s="26"/>
      <c r="CF785" s="26"/>
      <c r="CG785" s="26"/>
      <c r="CH785" s="26"/>
      <c r="CI785" s="26"/>
      <c r="CJ785" s="26"/>
      <c r="CK785" s="26"/>
    </row>
    <row r="786" spans="1:89" s="206" customFormat="1" ht="18" thickBot="1" x14ac:dyDescent="0.35">
      <c r="A786" s="18">
        <f>+A759+1</f>
        <v>43495</v>
      </c>
      <c r="B786" s="205"/>
      <c r="C786" s="205"/>
      <c r="D786" s="205"/>
      <c r="S786" s="207">
        <f>+S760+1</f>
        <v>43495</v>
      </c>
      <c r="T786" s="205"/>
      <c r="U786" s="205"/>
      <c r="V786" s="205"/>
      <c r="AK786" s="208">
        <f>+AK760+1</f>
        <v>43495</v>
      </c>
      <c r="AL786" s="209"/>
      <c r="AM786" s="209"/>
      <c r="AN786" s="209"/>
      <c r="AO786" s="210"/>
      <c r="AP786" s="210"/>
      <c r="AQ786" s="210"/>
      <c r="AR786" s="210"/>
      <c r="AS786" s="210"/>
      <c r="AT786" s="210"/>
      <c r="AU786" s="210"/>
      <c r="AV786" s="210"/>
      <c r="AW786" s="210"/>
      <c r="AX786" s="210"/>
      <c r="AY786" s="210"/>
      <c r="AZ786" s="210"/>
      <c r="BA786" s="210"/>
      <c r="BC786" s="208">
        <f>+BC760+1</f>
        <v>43495</v>
      </c>
      <c r="BD786" s="209"/>
      <c r="BE786" s="209"/>
      <c r="BF786" s="209"/>
      <c r="BG786" s="210"/>
      <c r="BH786" s="210"/>
      <c r="BI786" s="210"/>
      <c r="BJ786" s="210"/>
      <c r="BK786" s="210"/>
      <c r="BL786" s="210"/>
      <c r="BM786" s="210"/>
      <c r="BN786" s="210"/>
      <c r="BO786" s="210"/>
      <c r="BP786" s="210"/>
      <c r="BQ786" s="210"/>
      <c r="BR786" s="210"/>
      <c r="BS786" s="210"/>
      <c r="BU786" s="208">
        <f>+BU760+1</f>
        <v>43495</v>
      </c>
      <c r="BV786" s="209"/>
      <c r="BW786" s="209"/>
      <c r="BX786" s="209"/>
      <c r="BY786" s="210"/>
      <c r="BZ786" s="210"/>
      <c r="CA786" s="210"/>
      <c r="CB786" s="210"/>
      <c r="CC786" s="210"/>
      <c r="CD786" s="210"/>
      <c r="CE786" s="210"/>
      <c r="CF786" s="210"/>
      <c r="CG786" s="210"/>
      <c r="CH786" s="210"/>
      <c r="CI786" s="210"/>
      <c r="CJ786" s="210"/>
      <c r="CK786" s="210"/>
    </row>
    <row r="787" spans="1:89" ht="18" thickBot="1" x14ac:dyDescent="0.35">
      <c r="A787" s="27">
        <f>+A786</f>
        <v>43495</v>
      </c>
      <c r="D787" s="28" t="s">
        <v>5</v>
      </c>
      <c r="E787" s="29"/>
      <c r="F787" s="29"/>
      <c r="G787" s="29"/>
      <c r="H787" s="30"/>
      <c r="I787" s="21"/>
      <c r="J787" s="31" t="s">
        <v>6</v>
      </c>
      <c r="K787" s="32"/>
      <c r="L787" s="32"/>
      <c r="M787" s="32"/>
      <c r="N787" s="32"/>
      <c r="O787" s="33"/>
      <c r="S787" s="27">
        <f>+S786</f>
        <v>43495</v>
      </c>
      <c r="V787" s="34" t="s">
        <v>5</v>
      </c>
      <c r="W787" s="35"/>
      <c r="X787" s="35"/>
      <c r="Y787" s="35"/>
      <c r="Z787" s="36"/>
      <c r="AA787" s="23"/>
      <c r="AB787" s="37" t="s">
        <v>6</v>
      </c>
      <c r="AC787" s="38"/>
      <c r="AD787" s="38"/>
      <c r="AE787" s="38"/>
      <c r="AF787" s="38"/>
      <c r="AG787" s="39"/>
      <c r="AK787" s="40">
        <f>+AK786</f>
        <v>43495</v>
      </c>
      <c r="AN787" s="41" t="s">
        <v>5</v>
      </c>
      <c r="AO787" s="42"/>
      <c r="AP787" s="42"/>
      <c r="AQ787" s="42"/>
      <c r="AR787" s="43"/>
      <c r="AT787" s="44" t="s">
        <v>6</v>
      </c>
      <c r="AU787" s="45"/>
      <c r="AV787" s="45"/>
      <c r="AW787" s="45"/>
      <c r="AX787" s="45"/>
      <c r="AY787" s="46"/>
      <c r="BC787" s="40">
        <f>+BC786</f>
        <v>43495</v>
      </c>
      <c r="BF787" s="41" t="s">
        <v>5</v>
      </c>
      <c r="BG787" s="42"/>
      <c r="BH787" s="42"/>
      <c r="BI787" s="42"/>
      <c r="BJ787" s="43"/>
      <c r="BL787" s="44" t="s">
        <v>6</v>
      </c>
      <c r="BM787" s="45"/>
      <c r="BN787" s="45"/>
      <c r="BO787" s="45"/>
      <c r="BP787" s="45"/>
      <c r="BQ787" s="46"/>
      <c r="BU787" s="40">
        <f>+BU786</f>
        <v>43495</v>
      </c>
      <c r="BX787" s="41" t="s">
        <v>5</v>
      </c>
      <c r="BY787" s="42"/>
      <c r="BZ787" s="42"/>
      <c r="CA787" s="42"/>
      <c r="CB787" s="43"/>
      <c r="CD787" s="44" t="s">
        <v>6</v>
      </c>
      <c r="CE787" s="45"/>
      <c r="CF787" s="45"/>
      <c r="CG787" s="45"/>
      <c r="CH787" s="45"/>
      <c r="CI787" s="46"/>
    </row>
    <row r="788" spans="1:89" ht="12.75" customHeight="1" x14ac:dyDescent="0.3">
      <c r="A788" s="47" t="s">
        <v>7</v>
      </c>
      <c r="B788" s="48" t="s">
        <v>8</v>
      </c>
      <c r="D788" s="49" t="s">
        <v>9</v>
      </c>
      <c r="E788" s="50" t="s">
        <v>10</v>
      </c>
      <c r="F788" s="50" t="s">
        <v>11</v>
      </c>
      <c r="G788" s="50" t="s">
        <v>12</v>
      </c>
      <c r="H788" s="51" t="s">
        <v>13</v>
      </c>
      <c r="I788" s="21"/>
      <c r="J788" s="52" t="s">
        <v>14</v>
      </c>
      <c r="K788" s="53" t="s">
        <v>15</v>
      </c>
      <c r="L788" s="53" t="s">
        <v>16</v>
      </c>
      <c r="M788" s="53" t="s">
        <v>10</v>
      </c>
      <c r="N788" s="53" t="s">
        <v>12</v>
      </c>
      <c r="O788" s="54" t="s">
        <v>13</v>
      </c>
      <c r="Q788" s="55" t="s">
        <v>17</v>
      </c>
      <c r="S788" s="47" t="s">
        <v>7</v>
      </c>
      <c r="T788" s="48" t="s">
        <v>8</v>
      </c>
      <c r="V788" s="56" t="s">
        <v>9</v>
      </c>
      <c r="W788" s="57" t="s">
        <v>10</v>
      </c>
      <c r="X788" s="57" t="s">
        <v>11</v>
      </c>
      <c r="Y788" s="57" t="s">
        <v>12</v>
      </c>
      <c r="Z788" s="58" t="s">
        <v>13</v>
      </c>
      <c r="AA788" s="23"/>
      <c r="AB788" s="59" t="s">
        <v>14</v>
      </c>
      <c r="AC788" s="60" t="s">
        <v>15</v>
      </c>
      <c r="AD788" s="60" t="s">
        <v>16</v>
      </c>
      <c r="AE788" s="60" t="s">
        <v>10</v>
      </c>
      <c r="AF788" s="60" t="s">
        <v>12</v>
      </c>
      <c r="AG788" s="61" t="s">
        <v>13</v>
      </c>
      <c r="AI788" s="55" t="s">
        <v>17</v>
      </c>
      <c r="AK788" s="62" t="s">
        <v>7</v>
      </c>
      <c r="AL788" s="63" t="s">
        <v>8</v>
      </c>
      <c r="AN788" s="64" t="s">
        <v>9</v>
      </c>
      <c r="AO788" s="65" t="s">
        <v>10</v>
      </c>
      <c r="AP788" s="65" t="s">
        <v>11</v>
      </c>
      <c r="AQ788" s="65" t="s">
        <v>12</v>
      </c>
      <c r="AR788" s="66" t="s">
        <v>13</v>
      </c>
      <c r="AT788" s="67" t="s">
        <v>14</v>
      </c>
      <c r="AU788" s="68" t="s">
        <v>15</v>
      </c>
      <c r="AV788" s="68" t="s">
        <v>16</v>
      </c>
      <c r="AW788" s="68" t="s">
        <v>10</v>
      </c>
      <c r="AX788" s="68" t="s">
        <v>12</v>
      </c>
      <c r="AY788" s="69" t="s">
        <v>13</v>
      </c>
      <c r="BA788" s="70" t="s">
        <v>17</v>
      </c>
      <c r="BB788" s="71"/>
      <c r="BC788" s="47" t="s">
        <v>7</v>
      </c>
      <c r="BD788" s="48" t="s">
        <v>8</v>
      </c>
      <c r="BF788" s="64" t="s">
        <v>9</v>
      </c>
      <c r="BG788" s="65" t="s">
        <v>10</v>
      </c>
      <c r="BH788" s="65" t="s">
        <v>11</v>
      </c>
      <c r="BI788" s="65" t="s">
        <v>12</v>
      </c>
      <c r="BJ788" s="66" t="s">
        <v>13</v>
      </c>
      <c r="BL788" s="67" t="s">
        <v>14</v>
      </c>
      <c r="BM788" s="68" t="s">
        <v>15</v>
      </c>
      <c r="BN788" s="68" t="s">
        <v>16</v>
      </c>
      <c r="BO788" s="68" t="s">
        <v>10</v>
      </c>
      <c r="BP788" s="68" t="s">
        <v>12</v>
      </c>
      <c r="BQ788" s="69" t="s">
        <v>13</v>
      </c>
      <c r="BS788" s="70" t="s">
        <v>17</v>
      </c>
      <c r="BT788" s="71"/>
      <c r="BU788" s="47" t="s">
        <v>7</v>
      </c>
      <c r="BV788" s="48" t="s">
        <v>8</v>
      </c>
      <c r="BX788" s="64" t="s">
        <v>9</v>
      </c>
      <c r="BY788" s="65" t="s">
        <v>10</v>
      </c>
      <c r="BZ788" s="65" t="s">
        <v>11</v>
      </c>
      <c r="CA788" s="65" t="s">
        <v>12</v>
      </c>
      <c r="CB788" s="66" t="s">
        <v>13</v>
      </c>
      <c r="CD788" s="67" t="s">
        <v>14</v>
      </c>
      <c r="CE788" s="68" t="s">
        <v>15</v>
      </c>
      <c r="CF788" s="68" t="s">
        <v>16</v>
      </c>
      <c r="CG788" s="68" t="s">
        <v>10</v>
      </c>
      <c r="CH788" s="68" t="s">
        <v>12</v>
      </c>
      <c r="CI788" s="69" t="s">
        <v>13</v>
      </c>
      <c r="CK788" s="70" t="s">
        <v>17</v>
      </c>
    </row>
    <row r="789" spans="1:89" x14ac:dyDescent="0.3">
      <c r="A789" s="72"/>
      <c r="B789" s="73"/>
      <c r="D789" s="74"/>
      <c r="E789" s="75"/>
      <c r="F789" s="75"/>
      <c r="G789" s="75"/>
      <c r="H789" s="76"/>
      <c r="I789" s="21"/>
      <c r="J789" s="77"/>
      <c r="K789" s="78"/>
      <c r="L789" s="78"/>
      <c r="M789" s="78"/>
      <c r="N789" s="78"/>
      <c r="O789" s="79"/>
      <c r="Q789" s="55"/>
      <c r="S789" s="72"/>
      <c r="T789" s="73"/>
      <c r="V789" s="80"/>
      <c r="W789" s="81"/>
      <c r="X789" s="81"/>
      <c r="Y789" s="81"/>
      <c r="Z789" s="82"/>
      <c r="AA789" s="23"/>
      <c r="AB789" s="83"/>
      <c r="AC789" s="84"/>
      <c r="AD789" s="84"/>
      <c r="AE789" s="84"/>
      <c r="AF789" s="84"/>
      <c r="AG789" s="85"/>
      <c r="AI789" s="55"/>
      <c r="AK789" s="86"/>
      <c r="AL789" s="87"/>
      <c r="AN789" s="88"/>
      <c r="AO789" s="89"/>
      <c r="AP789" s="89"/>
      <c r="AQ789" s="89"/>
      <c r="AR789" s="90"/>
      <c r="AT789" s="91"/>
      <c r="AU789" s="89"/>
      <c r="AV789" s="89"/>
      <c r="AW789" s="89"/>
      <c r="AX789" s="89"/>
      <c r="AY789" s="92"/>
      <c r="BA789" s="70"/>
      <c r="BB789" s="71"/>
      <c r="BC789" s="72"/>
      <c r="BD789" s="73"/>
      <c r="BF789" s="88"/>
      <c r="BG789" s="89"/>
      <c r="BH789" s="89"/>
      <c r="BI789" s="89"/>
      <c r="BJ789" s="90"/>
      <c r="BL789" s="91"/>
      <c r="BM789" s="89"/>
      <c r="BN789" s="89"/>
      <c r="BO789" s="89"/>
      <c r="BP789" s="89"/>
      <c r="BQ789" s="92"/>
      <c r="BS789" s="70"/>
      <c r="BT789" s="71"/>
      <c r="BU789" s="72"/>
      <c r="BV789" s="73"/>
      <c r="BX789" s="88"/>
      <c r="BY789" s="89"/>
      <c r="BZ789" s="89"/>
      <c r="CA789" s="89"/>
      <c r="CB789" s="90"/>
      <c r="CD789" s="91"/>
      <c r="CE789" s="89"/>
      <c r="CF789" s="89"/>
      <c r="CG789" s="89"/>
      <c r="CH789" s="89"/>
      <c r="CI789" s="92"/>
      <c r="CK789" s="70"/>
    </row>
    <row r="790" spans="1:89" s="125" customFormat="1" x14ac:dyDescent="0.3">
      <c r="A790" s="93" t="s">
        <v>19</v>
      </c>
      <c r="B790" s="94"/>
      <c r="C790"/>
      <c r="D790" s="95"/>
      <c r="E790" s="96"/>
      <c r="F790" s="96"/>
      <c r="G790" s="96"/>
      <c r="H790" s="97"/>
      <c r="I790"/>
      <c r="J790" s="98"/>
      <c r="K790" s="99"/>
      <c r="L790" s="99"/>
      <c r="M790" s="99"/>
      <c r="N790" s="99"/>
      <c r="O790" s="100"/>
      <c r="P790"/>
      <c r="Q790" s="101"/>
      <c r="R790"/>
      <c r="S790" s="93" t="s">
        <v>19</v>
      </c>
      <c r="T790" s="94"/>
      <c r="U790"/>
      <c r="V790" s="95"/>
      <c r="W790" s="96"/>
      <c r="X790" s="96"/>
      <c r="Y790" s="96"/>
      <c r="Z790" s="97"/>
      <c r="AA790"/>
      <c r="AB790" s="98"/>
      <c r="AC790" s="99"/>
      <c r="AD790" s="99"/>
      <c r="AE790" s="99"/>
      <c r="AF790" s="99"/>
      <c r="AG790" s="100"/>
      <c r="AH790"/>
      <c r="AI790" s="101"/>
      <c r="AJ790"/>
      <c r="AK790" s="102" t="s">
        <v>20</v>
      </c>
      <c r="AL790" s="103"/>
      <c r="AM790" s="26"/>
      <c r="AN790" s="104"/>
      <c r="AO790" s="105"/>
      <c r="AP790" s="105"/>
      <c r="AQ790" s="105"/>
      <c r="AR790" s="106"/>
      <c r="AS790" s="107"/>
      <c r="AT790" s="108"/>
      <c r="AU790" s="105"/>
      <c r="AV790" s="105"/>
      <c r="AW790" s="105"/>
      <c r="AX790" s="105"/>
      <c r="AY790" s="109"/>
      <c r="AZ790" s="26"/>
      <c r="BA790" s="110"/>
      <c r="BB790" s="111"/>
      <c r="BC790" s="93" t="str">
        <f t="shared" ref="BC790:BC809" si="943">BC763</f>
        <v>GAN.CRIANZA</v>
      </c>
      <c r="BD790" s="94"/>
      <c r="BE790" s="112"/>
      <c r="BF790" s="113"/>
      <c r="BG790" s="114"/>
      <c r="BH790" s="114"/>
      <c r="BI790" s="114"/>
      <c r="BJ790" s="115"/>
      <c r="BK790" s="112"/>
      <c r="BL790" s="116"/>
      <c r="BM790" s="114"/>
      <c r="BN790" s="114"/>
      <c r="BO790" s="114"/>
      <c r="BP790" s="114"/>
      <c r="BQ790" s="117"/>
      <c r="BR790" s="26"/>
      <c r="BS790" s="118"/>
      <c r="BT790" s="111"/>
      <c r="BU790" s="93" t="str">
        <f t="shared" ref="BU790:BU809" si="944">BU763</f>
        <v>GAN.CRIANZA</v>
      </c>
      <c r="BV790" s="94"/>
      <c r="BW790" s="112"/>
      <c r="BX790" s="119"/>
      <c r="BY790" s="120"/>
      <c r="BZ790" s="120"/>
      <c r="CA790" s="120"/>
      <c r="CB790" s="121"/>
      <c r="CC790" s="112"/>
      <c r="CD790" s="122"/>
      <c r="CE790" s="120"/>
      <c r="CF790" s="120"/>
      <c r="CG790" s="120"/>
      <c r="CH790" s="120"/>
      <c r="CI790" s="123"/>
      <c r="CJ790" s="26"/>
      <c r="CK790" s="124"/>
    </row>
    <row r="791" spans="1:89" x14ac:dyDescent="0.3">
      <c r="A791" s="126" t="str">
        <f t="shared" ref="A791:A796" si="945">+A764</f>
        <v xml:space="preserve">BECERRAS </v>
      </c>
      <c r="B791" s="127">
        <f t="shared" ref="B791:B796" si="946">+Q764</f>
        <v>0</v>
      </c>
      <c r="D791" s="128"/>
      <c r="E791" s="129"/>
      <c r="F791" s="129"/>
      <c r="G791" s="129"/>
      <c r="H791" s="130"/>
      <c r="I791" s="131"/>
      <c r="J791" s="132"/>
      <c r="K791" s="129"/>
      <c r="L791" s="129"/>
      <c r="M791" s="129"/>
      <c r="N791" s="129"/>
      <c r="O791" s="133"/>
      <c r="Q791" s="134">
        <f t="shared" ref="Q791:Q796" si="947">SUM(B791+D791+E791+F791+G791+H791-J791-K791-L791-M791-N791-O791)</f>
        <v>0</v>
      </c>
      <c r="S791" s="126" t="str">
        <f t="shared" ref="S791:S796" si="948">+S764</f>
        <v xml:space="preserve">BECERRAS </v>
      </c>
      <c r="T791" s="135">
        <f t="shared" ref="T791:T796" si="949">+AI764</f>
        <v>71</v>
      </c>
      <c r="V791" s="136"/>
      <c r="W791" s="137"/>
      <c r="X791" s="137"/>
      <c r="Y791" s="137"/>
      <c r="Z791" s="138"/>
      <c r="AB791" s="139"/>
      <c r="AC791" s="137"/>
      <c r="AD791" s="137"/>
      <c r="AE791" s="137"/>
      <c r="AF791" s="137"/>
      <c r="AG791" s="140"/>
      <c r="AI791" s="134">
        <f t="shared" ref="AI791:AI796" si="950">SUM(T791+V791+W791+X791+Y791+Z791-AB791-AC791-AD791-AE791-AF791-AG791)</f>
        <v>71</v>
      </c>
      <c r="AK791" s="141" t="str">
        <f t="shared" ref="AK791:AK796" si="951">AK764</f>
        <v>POTRO HEMBRA</v>
      </c>
      <c r="AL791" s="142">
        <f t="shared" ref="AL791:AL796" si="952">+BA764</f>
        <v>4</v>
      </c>
      <c r="AN791" s="143"/>
      <c r="AO791" s="144"/>
      <c r="AP791" s="144"/>
      <c r="AQ791" s="144"/>
      <c r="AR791" s="145"/>
      <c r="AS791" s="146"/>
      <c r="AT791" s="147"/>
      <c r="AU791" s="144"/>
      <c r="AV791" s="144"/>
      <c r="AW791" s="144"/>
      <c r="AX791" s="144"/>
      <c r="AY791" s="148"/>
      <c r="BA791" s="110">
        <f t="shared" ref="BA791:BA796" si="953">SUM(AL791+AN791+AO791+AP791+AQ791+AR791-AT791-AU791-AV791-AW791-AX791-AY791)</f>
        <v>4</v>
      </c>
      <c r="BB791" s="149"/>
      <c r="BC791" s="126" t="str">
        <f t="shared" si="943"/>
        <v xml:space="preserve">BECERRAS </v>
      </c>
      <c r="BD791" s="127">
        <f t="shared" ref="BD791:BD796" si="954">+BS764</f>
        <v>0</v>
      </c>
      <c r="BF791" s="150"/>
      <c r="BG791" s="151"/>
      <c r="BH791" s="151"/>
      <c r="BI791" s="151"/>
      <c r="BJ791" s="152"/>
      <c r="BL791" s="153"/>
      <c r="BM791" s="151"/>
      <c r="BN791" s="151"/>
      <c r="BO791" s="151"/>
      <c r="BP791" s="151"/>
      <c r="BQ791" s="154"/>
      <c r="BS791" s="110">
        <f t="shared" ref="BS791:BS796" si="955">SUM(BD791+BF791+BG791+BH791+BI791+BJ791-BL791-BM791-BN791-BO791-BP791-BQ791)</f>
        <v>0</v>
      </c>
      <c r="BT791" s="149"/>
      <c r="BU791" s="126" t="str">
        <f t="shared" si="944"/>
        <v xml:space="preserve">BECERRAS </v>
      </c>
      <c r="BV791" s="127">
        <f t="shared" ref="BV791:BV796" si="956">+CK764</f>
        <v>0</v>
      </c>
      <c r="BX791" s="155"/>
      <c r="BY791" s="156"/>
      <c r="BZ791" s="156"/>
      <c r="CA791" s="156"/>
      <c r="CB791" s="157"/>
      <c r="CD791" s="158"/>
      <c r="CE791" s="156"/>
      <c r="CF791" s="156"/>
      <c r="CG791" s="156"/>
      <c r="CH791" s="156"/>
      <c r="CI791" s="159"/>
      <c r="CK791" s="110">
        <f t="shared" ref="CK791:CK796" si="957">SUM(BV791+BX791+BY791+BZ791+CA791+CB791-CD791-CE791-CF791-CG791-CH791-CI791)</f>
        <v>0</v>
      </c>
    </row>
    <row r="792" spans="1:89" x14ac:dyDescent="0.3">
      <c r="A792" s="126" t="str">
        <f t="shared" si="945"/>
        <v>BECERROS</v>
      </c>
      <c r="B792" s="127">
        <f t="shared" si="946"/>
        <v>0</v>
      </c>
      <c r="D792" s="128"/>
      <c r="E792" s="129"/>
      <c r="F792" s="129"/>
      <c r="G792" s="129"/>
      <c r="H792" s="130"/>
      <c r="I792" s="131"/>
      <c r="J792" s="132"/>
      <c r="K792" s="129"/>
      <c r="L792" s="129"/>
      <c r="M792" s="129"/>
      <c r="N792" s="129"/>
      <c r="O792" s="133"/>
      <c r="Q792" s="134">
        <f t="shared" si="947"/>
        <v>0</v>
      </c>
      <c r="S792" s="126" t="str">
        <f t="shared" si="948"/>
        <v>BECERROS</v>
      </c>
      <c r="T792" s="135">
        <f t="shared" si="949"/>
        <v>70</v>
      </c>
      <c r="V792" s="136"/>
      <c r="W792" s="137"/>
      <c r="X792" s="137"/>
      <c r="Y792" s="137"/>
      <c r="Z792" s="138"/>
      <c r="AB792" s="139"/>
      <c r="AC792" s="137"/>
      <c r="AD792" s="137"/>
      <c r="AE792" s="137"/>
      <c r="AF792" s="137"/>
      <c r="AG792" s="140"/>
      <c r="AI792" s="134">
        <f t="shared" si="950"/>
        <v>70</v>
      </c>
      <c r="AK792" s="141" t="str">
        <f t="shared" si="951"/>
        <v>POTRO MACHO</v>
      </c>
      <c r="AL792" s="142">
        <f t="shared" si="952"/>
        <v>6</v>
      </c>
      <c r="AN792" s="143"/>
      <c r="AO792" s="144"/>
      <c r="AP792" s="144"/>
      <c r="AQ792" s="144"/>
      <c r="AR792" s="145"/>
      <c r="AS792" s="146"/>
      <c r="AT792" s="147"/>
      <c r="AU792" s="144"/>
      <c r="AV792" s="144"/>
      <c r="AW792" s="144"/>
      <c r="AX792" s="144"/>
      <c r="AY792" s="148"/>
      <c r="BA792" s="110">
        <f t="shared" si="953"/>
        <v>6</v>
      </c>
      <c r="BB792" s="149"/>
      <c r="BC792" s="126" t="str">
        <f t="shared" si="943"/>
        <v>BECERROS</v>
      </c>
      <c r="BD792" s="127">
        <f t="shared" si="954"/>
        <v>0</v>
      </c>
      <c r="BF792" s="150"/>
      <c r="BG792" s="151"/>
      <c r="BH792" s="151"/>
      <c r="BI792" s="151"/>
      <c r="BJ792" s="152"/>
      <c r="BL792" s="153"/>
      <c r="BM792" s="151"/>
      <c r="BN792" s="151"/>
      <c r="BO792" s="151"/>
      <c r="BP792" s="151"/>
      <c r="BQ792" s="154"/>
      <c r="BS792" s="110">
        <f t="shared" si="955"/>
        <v>0</v>
      </c>
      <c r="BT792" s="149"/>
      <c r="BU792" s="126" t="str">
        <f t="shared" si="944"/>
        <v>BECERROS</v>
      </c>
      <c r="BV792" s="127">
        <f t="shared" si="956"/>
        <v>0</v>
      </c>
      <c r="BX792" s="155"/>
      <c r="BY792" s="156"/>
      <c r="BZ792" s="156"/>
      <c r="CA792" s="156"/>
      <c r="CB792" s="157"/>
      <c r="CD792" s="158"/>
      <c r="CE792" s="156"/>
      <c r="CF792" s="156"/>
      <c r="CG792" s="156"/>
      <c r="CH792" s="156"/>
      <c r="CI792" s="159"/>
      <c r="CK792" s="110">
        <f t="shared" si="957"/>
        <v>0</v>
      </c>
    </row>
    <row r="793" spans="1:89" x14ac:dyDescent="0.3">
      <c r="A793" s="126" t="str">
        <f t="shared" si="945"/>
        <v>MAUTAS</v>
      </c>
      <c r="B793" s="127">
        <f t="shared" si="946"/>
        <v>54</v>
      </c>
      <c r="D793" s="95"/>
      <c r="E793" s="129"/>
      <c r="F793" s="129"/>
      <c r="G793" s="129"/>
      <c r="H793" s="130"/>
      <c r="I793" s="131"/>
      <c r="J793" s="132"/>
      <c r="K793" s="129"/>
      <c r="L793" s="129"/>
      <c r="M793" s="129"/>
      <c r="N793" s="129"/>
      <c r="O793" s="133"/>
      <c r="Q793" s="134">
        <f t="shared" si="947"/>
        <v>54</v>
      </c>
      <c r="S793" s="126" t="str">
        <f t="shared" si="948"/>
        <v>MAUTAS</v>
      </c>
      <c r="T793" s="135">
        <f t="shared" si="949"/>
        <v>0</v>
      </c>
      <c r="V793" s="95"/>
      <c r="W793" s="137"/>
      <c r="X793" s="137"/>
      <c r="Y793" s="137"/>
      <c r="Z793" s="138"/>
      <c r="AB793" s="139"/>
      <c r="AC793" s="137"/>
      <c r="AD793" s="137"/>
      <c r="AE793" s="137"/>
      <c r="AF793" s="137"/>
      <c r="AG793" s="140"/>
      <c r="AI793" s="134">
        <f t="shared" si="950"/>
        <v>0</v>
      </c>
      <c r="AK793" s="141" t="str">
        <f t="shared" si="951"/>
        <v>CABALLO</v>
      </c>
      <c r="AL793" s="142">
        <f t="shared" si="952"/>
        <v>8</v>
      </c>
      <c r="AN793" s="95"/>
      <c r="AO793" s="144"/>
      <c r="AP793" s="144"/>
      <c r="AQ793" s="144"/>
      <c r="AR793" s="145"/>
      <c r="AS793" s="146"/>
      <c r="AT793" s="147"/>
      <c r="AU793" s="144"/>
      <c r="AV793" s="144"/>
      <c r="AW793" s="144"/>
      <c r="AX793" s="144"/>
      <c r="AY793" s="148"/>
      <c r="BA793" s="110">
        <f t="shared" si="953"/>
        <v>8</v>
      </c>
      <c r="BB793" s="149"/>
      <c r="BC793" s="126" t="str">
        <f t="shared" si="943"/>
        <v>MAUTAS</v>
      </c>
      <c r="BD793" s="127">
        <f t="shared" si="954"/>
        <v>0</v>
      </c>
      <c r="BF793" s="113"/>
      <c r="BG793" s="151"/>
      <c r="BH793" s="151"/>
      <c r="BI793" s="151"/>
      <c r="BJ793" s="152"/>
      <c r="BL793" s="153"/>
      <c r="BM793" s="151"/>
      <c r="BN793" s="151"/>
      <c r="BO793" s="151"/>
      <c r="BP793" s="151"/>
      <c r="BQ793" s="154"/>
      <c r="BS793" s="110">
        <f t="shared" si="955"/>
        <v>0</v>
      </c>
      <c r="BT793" s="149"/>
      <c r="BU793" s="126" t="str">
        <f t="shared" si="944"/>
        <v>MAUTAS</v>
      </c>
      <c r="BV793" s="127">
        <f t="shared" si="956"/>
        <v>0</v>
      </c>
      <c r="BX793" s="119"/>
      <c r="BY793" s="156"/>
      <c r="BZ793" s="156"/>
      <c r="CA793" s="156"/>
      <c r="CB793" s="157"/>
      <c r="CD793" s="158"/>
      <c r="CE793" s="156"/>
      <c r="CF793" s="156"/>
      <c r="CG793" s="156"/>
      <c r="CH793" s="156"/>
      <c r="CI793" s="159"/>
      <c r="CK793" s="110">
        <f t="shared" si="957"/>
        <v>0</v>
      </c>
    </row>
    <row r="794" spans="1:89" x14ac:dyDescent="0.3">
      <c r="A794" s="126" t="str">
        <f t="shared" si="945"/>
        <v>MAUTES</v>
      </c>
      <c r="B794" s="127">
        <f t="shared" si="946"/>
        <v>308</v>
      </c>
      <c r="D794" s="95"/>
      <c r="E794" s="129"/>
      <c r="F794" s="129"/>
      <c r="G794" s="129"/>
      <c r="H794" s="130"/>
      <c r="I794" s="131"/>
      <c r="J794" s="132"/>
      <c r="K794" s="129"/>
      <c r="L794" s="129"/>
      <c r="M794" s="129"/>
      <c r="N794" s="129"/>
      <c r="O794" s="133"/>
      <c r="Q794" s="134">
        <f t="shared" si="947"/>
        <v>308</v>
      </c>
      <c r="S794" s="126" t="str">
        <f t="shared" si="948"/>
        <v>MAUTES</v>
      </c>
      <c r="T794" s="135">
        <f t="shared" si="949"/>
        <v>0</v>
      </c>
      <c r="V794" s="95"/>
      <c r="W794" s="137"/>
      <c r="X794" s="137"/>
      <c r="Y794" s="137"/>
      <c r="Z794" s="138"/>
      <c r="AB794" s="139"/>
      <c r="AC794" s="137"/>
      <c r="AD794" s="137"/>
      <c r="AE794" s="137"/>
      <c r="AF794" s="137"/>
      <c r="AG794" s="140"/>
      <c r="AI794" s="134">
        <f t="shared" si="950"/>
        <v>0</v>
      </c>
      <c r="AK794" s="141" t="str">
        <f t="shared" si="951"/>
        <v>YEGUA</v>
      </c>
      <c r="AL794" s="142">
        <f t="shared" si="952"/>
        <v>7</v>
      </c>
      <c r="AN794" s="95"/>
      <c r="AO794" s="144"/>
      <c r="AP794" s="144"/>
      <c r="AQ794" s="144"/>
      <c r="AR794" s="145"/>
      <c r="AS794" s="146"/>
      <c r="AT794" s="147"/>
      <c r="AU794" s="144"/>
      <c r="AV794" s="144"/>
      <c r="AW794" s="144"/>
      <c r="AX794" s="144"/>
      <c r="AY794" s="148"/>
      <c r="BA794" s="110">
        <f t="shared" si="953"/>
        <v>7</v>
      </c>
      <c r="BB794" s="149"/>
      <c r="BC794" s="126" t="str">
        <f t="shared" si="943"/>
        <v>MAUTES</v>
      </c>
      <c r="BD794" s="127">
        <f t="shared" si="954"/>
        <v>0</v>
      </c>
      <c r="BF794" s="113"/>
      <c r="BG794" s="151"/>
      <c r="BH794" s="151"/>
      <c r="BI794" s="151"/>
      <c r="BJ794" s="152"/>
      <c r="BL794" s="153"/>
      <c r="BM794" s="151"/>
      <c r="BN794" s="151"/>
      <c r="BO794" s="151"/>
      <c r="BP794" s="151"/>
      <c r="BQ794" s="154"/>
      <c r="BS794" s="110">
        <f t="shared" si="955"/>
        <v>0</v>
      </c>
      <c r="BT794" s="149"/>
      <c r="BU794" s="126" t="str">
        <f t="shared" si="944"/>
        <v>MAUTES</v>
      </c>
      <c r="BV794" s="127">
        <f t="shared" si="956"/>
        <v>0</v>
      </c>
      <c r="BX794" s="119"/>
      <c r="BY794" s="156"/>
      <c r="BZ794" s="156"/>
      <c r="CA794" s="156"/>
      <c r="CB794" s="157"/>
      <c r="CD794" s="158"/>
      <c r="CE794" s="156"/>
      <c r="CF794" s="156"/>
      <c r="CG794" s="156"/>
      <c r="CH794" s="156"/>
      <c r="CI794" s="159"/>
      <c r="CK794" s="110">
        <f t="shared" si="957"/>
        <v>0</v>
      </c>
    </row>
    <row r="795" spans="1:89" x14ac:dyDescent="0.3">
      <c r="A795" s="126">
        <f t="shared" si="945"/>
        <v>0</v>
      </c>
      <c r="B795" s="127">
        <f t="shared" si="946"/>
        <v>0</v>
      </c>
      <c r="D795" s="95"/>
      <c r="E795" s="129"/>
      <c r="F795" s="129"/>
      <c r="G795" s="129"/>
      <c r="H795" s="130"/>
      <c r="I795" s="131"/>
      <c r="J795" s="132"/>
      <c r="K795" s="129"/>
      <c r="L795" s="129"/>
      <c r="M795" s="129"/>
      <c r="N795" s="129"/>
      <c r="O795" s="133"/>
      <c r="Q795" s="134">
        <f t="shared" si="947"/>
        <v>0</v>
      </c>
      <c r="S795" s="126">
        <f t="shared" si="948"/>
        <v>0</v>
      </c>
      <c r="T795" s="135">
        <f t="shared" si="949"/>
        <v>0</v>
      </c>
      <c r="V795" s="95"/>
      <c r="W795" s="137"/>
      <c r="X795" s="137"/>
      <c r="Y795" s="137"/>
      <c r="Z795" s="138"/>
      <c r="AB795" s="139"/>
      <c r="AC795" s="137"/>
      <c r="AD795" s="137"/>
      <c r="AE795" s="137"/>
      <c r="AF795" s="137"/>
      <c r="AG795" s="140"/>
      <c r="AI795" s="134">
        <f t="shared" si="950"/>
        <v>0</v>
      </c>
      <c r="AK795" s="141">
        <f t="shared" si="951"/>
        <v>0</v>
      </c>
      <c r="AL795" s="142">
        <f t="shared" si="952"/>
        <v>0</v>
      </c>
      <c r="AN795" s="95"/>
      <c r="AO795" s="144"/>
      <c r="AP795" s="144"/>
      <c r="AQ795" s="144"/>
      <c r="AR795" s="145"/>
      <c r="AS795" s="146"/>
      <c r="AT795" s="147"/>
      <c r="AU795" s="144"/>
      <c r="AV795" s="144"/>
      <c r="AW795" s="144"/>
      <c r="AX795" s="144"/>
      <c r="AY795" s="148"/>
      <c r="BA795" s="110">
        <f t="shared" si="953"/>
        <v>0</v>
      </c>
      <c r="BB795" s="149"/>
      <c r="BC795" s="126">
        <f t="shared" si="943"/>
        <v>0</v>
      </c>
      <c r="BD795" s="127">
        <f t="shared" si="954"/>
        <v>0</v>
      </c>
      <c r="BF795" s="113"/>
      <c r="BG795" s="151"/>
      <c r="BH795" s="151"/>
      <c r="BI795" s="151"/>
      <c r="BJ795" s="152"/>
      <c r="BL795" s="153"/>
      <c r="BM795" s="151"/>
      <c r="BN795" s="151"/>
      <c r="BO795" s="151"/>
      <c r="BP795" s="151"/>
      <c r="BQ795" s="154"/>
      <c r="BS795" s="110">
        <f t="shared" si="955"/>
        <v>0</v>
      </c>
      <c r="BT795" s="149"/>
      <c r="BU795" s="126">
        <f t="shared" si="944"/>
        <v>0</v>
      </c>
      <c r="BV795" s="127">
        <f t="shared" si="956"/>
        <v>0</v>
      </c>
      <c r="BX795" s="119"/>
      <c r="BY795" s="156"/>
      <c r="BZ795" s="156"/>
      <c r="CA795" s="156"/>
      <c r="CB795" s="157"/>
      <c r="CD795" s="158"/>
      <c r="CE795" s="156"/>
      <c r="CF795" s="156"/>
      <c r="CG795" s="156"/>
      <c r="CH795" s="156"/>
      <c r="CI795" s="159"/>
      <c r="CK795" s="110">
        <f t="shared" si="957"/>
        <v>0</v>
      </c>
    </row>
    <row r="796" spans="1:89" x14ac:dyDescent="0.3">
      <c r="A796" s="126">
        <f t="shared" si="945"/>
        <v>0</v>
      </c>
      <c r="B796" s="127">
        <f t="shared" si="946"/>
        <v>0</v>
      </c>
      <c r="D796" s="95"/>
      <c r="E796" s="129"/>
      <c r="F796" s="129"/>
      <c r="G796" s="129"/>
      <c r="H796" s="130"/>
      <c r="I796" s="131"/>
      <c r="J796" s="132"/>
      <c r="K796" s="129"/>
      <c r="L796" s="129"/>
      <c r="M796" s="129"/>
      <c r="N796" s="129"/>
      <c r="O796" s="133"/>
      <c r="Q796" s="134">
        <f t="shared" si="947"/>
        <v>0</v>
      </c>
      <c r="S796" s="126">
        <f t="shared" si="948"/>
        <v>0</v>
      </c>
      <c r="T796" s="135">
        <f t="shared" si="949"/>
        <v>0</v>
      </c>
      <c r="V796" s="95"/>
      <c r="W796" s="137"/>
      <c r="X796" s="137"/>
      <c r="Y796" s="137"/>
      <c r="Z796" s="138"/>
      <c r="AB796" s="139"/>
      <c r="AC796" s="137"/>
      <c r="AD796" s="137"/>
      <c r="AE796" s="137"/>
      <c r="AF796" s="137"/>
      <c r="AG796" s="140"/>
      <c r="AI796" s="134">
        <f t="shared" si="950"/>
        <v>0</v>
      </c>
      <c r="AK796" s="141">
        <f t="shared" si="951"/>
        <v>0</v>
      </c>
      <c r="AL796" s="142">
        <f t="shared" si="952"/>
        <v>0</v>
      </c>
      <c r="AN796" s="95"/>
      <c r="AO796" s="144"/>
      <c r="AP796" s="144"/>
      <c r="AQ796" s="144"/>
      <c r="AR796" s="145"/>
      <c r="AS796" s="146"/>
      <c r="AT796" s="147"/>
      <c r="AU796" s="144"/>
      <c r="AV796" s="144"/>
      <c r="AW796" s="144"/>
      <c r="AX796" s="144"/>
      <c r="AY796" s="148"/>
      <c r="BA796" s="110">
        <f t="shared" si="953"/>
        <v>0</v>
      </c>
      <c r="BB796" s="149"/>
      <c r="BC796" s="126">
        <f t="shared" si="943"/>
        <v>0</v>
      </c>
      <c r="BD796" s="127">
        <f t="shared" si="954"/>
        <v>0</v>
      </c>
      <c r="BF796" s="113"/>
      <c r="BG796" s="151"/>
      <c r="BH796" s="151"/>
      <c r="BI796" s="151"/>
      <c r="BJ796" s="152"/>
      <c r="BL796" s="153"/>
      <c r="BM796" s="151"/>
      <c r="BN796" s="151"/>
      <c r="BO796" s="151"/>
      <c r="BP796" s="151"/>
      <c r="BQ796" s="154"/>
      <c r="BS796" s="110">
        <f t="shared" si="955"/>
        <v>0</v>
      </c>
      <c r="BT796" s="149"/>
      <c r="BU796" s="126">
        <f t="shared" si="944"/>
        <v>0</v>
      </c>
      <c r="BV796" s="127">
        <f t="shared" si="956"/>
        <v>0</v>
      </c>
      <c r="BX796" s="119"/>
      <c r="BY796" s="156"/>
      <c r="BZ796" s="156"/>
      <c r="CA796" s="156"/>
      <c r="CB796" s="157"/>
      <c r="CD796" s="158"/>
      <c r="CE796" s="156"/>
      <c r="CF796" s="156"/>
      <c r="CG796" s="156"/>
      <c r="CH796" s="156"/>
      <c r="CI796" s="159"/>
      <c r="CK796" s="110">
        <f t="shared" si="957"/>
        <v>0</v>
      </c>
    </row>
    <row r="797" spans="1:89" s="125" customFormat="1" x14ac:dyDescent="0.3">
      <c r="A797" s="93" t="s">
        <v>29</v>
      </c>
      <c r="B797" s="127"/>
      <c r="C797"/>
      <c r="D797" s="95"/>
      <c r="E797" s="160"/>
      <c r="F797" s="160"/>
      <c r="G797" s="160"/>
      <c r="H797" s="161"/>
      <c r="I797" s="131"/>
      <c r="J797" s="162"/>
      <c r="K797" s="163"/>
      <c r="L797" s="163"/>
      <c r="M797" s="163"/>
      <c r="N797" s="163"/>
      <c r="O797" s="164"/>
      <c r="P797"/>
      <c r="Q797" s="134"/>
      <c r="R797"/>
      <c r="S797" s="93" t="s">
        <v>29</v>
      </c>
      <c r="T797" s="135"/>
      <c r="U797"/>
      <c r="V797" s="95"/>
      <c r="W797" s="165"/>
      <c r="X797" s="165"/>
      <c r="Y797" s="165"/>
      <c r="Z797" s="166"/>
      <c r="AA797"/>
      <c r="AB797" s="167"/>
      <c r="AC797" s="168"/>
      <c r="AD797" s="168"/>
      <c r="AE797" s="168"/>
      <c r="AF797" s="168"/>
      <c r="AG797" s="169"/>
      <c r="AH797"/>
      <c r="AI797" s="101"/>
      <c r="AJ797"/>
      <c r="AK797" s="102" t="s">
        <v>30</v>
      </c>
      <c r="AL797" s="142"/>
      <c r="AM797" s="26"/>
      <c r="AN797" s="95"/>
      <c r="AO797" s="170"/>
      <c r="AP797" s="170"/>
      <c r="AQ797" s="170"/>
      <c r="AR797" s="171"/>
      <c r="AS797" s="107"/>
      <c r="AT797" s="172"/>
      <c r="AU797" s="170"/>
      <c r="AV797" s="170"/>
      <c r="AW797" s="170"/>
      <c r="AX797" s="170"/>
      <c r="AY797" s="173"/>
      <c r="AZ797" s="107"/>
      <c r="BA797" s="174"/>
      <c r="BB797" s="111"/>
      <c r="BC797" s="93" t="str">
        <f t="shared" si="943"/>
        <v>GAN. PRODUCCION</v>
      </c>
      <c r="BD797" s="127"/>
      <c r="BE797" s="26"/>
      <c r="BF797" s="113"/>
      <c r="BG797" s="114"/>
      <c r="BH797" s="114"/>
      <c r="BI797" s="114"/>
      <c r="BJ797" s="115"/>
      <c r="BK797" s="112"/>
      <c r="BL797" s="116"/>
      <c r="BM797" s="114"/>
      <c r="BN797" s="114"/>
      <c r="BO797" s="114"/>
      <c r="BP797" s="114"/>
      <c r="BQ797" s="117"/>
      <c r="BR797" s="26"/>
      <c r="BS797" s="118"/>
      <c r="BT797" s="111"/>
      <c r="BU797" s="93" t="str">
        <f t="shared" si="944"/>
        <v>GAN. PRODUCCION</v>
      </c>
      <c r="BV797" s="127"/>
      <c r="BW797" s="26"/>
      <c r="BX797" s="119"/>
      <c r="BY797" s="120"/>
      <c r="BZ797" s="120"/>
      <c r="CA797" s="120"/>
      <c r="CB797" s="121"/>
      <c r="CC797" s="112"/>
      <c r="CD797" s="122"/>
      <c r="CE797" s="120"/>
      <c r="CF797" s="120"/>
      <c r="CG797" s="120"/>
      <c r="CH797" s="120"/>
      <c r="CI797" s="123"/>
      <c r="CJ797" s="26"/>
      <c r="CK797" s="124"/>
    </row>
    <row r="798" spans="1:89" x14ac:dyDescent="0.3">
      <c r="A798" s="126" t="str">
        <f t="shared" ref="A798:A804" si="958">+A771</f>
        <v>VACAS EN PRODUCCION</v>
      </c>
      <c r="B798" s="127">
        <f t="shared" ref="B798:B804" si="959">+Q771</f>
        <v>0</v>
      </c>
      <c r="D798" s="95"/>
      <c r="E798" s="129"/>
      <c r="F798" s="129"/>
      <c r="G798" s="129"/>
      <c r="H798" s="130"/>
      <c r="I798" s="131"/>
      <c r="J798" s="132"/>
      <c r="K798" s="129"/>
      <c r="L798" s="129"/>
      <c r="M798" s="129"/>
      <c r="N798" s="129"/>
      <c r="O798" s="133"/>
      <c r="Q798" s="134">
        <f t="shared" ref="Q798:Q804" si="960">SUM(B798+D798+E798+F798+G798+H798-J798-K798-L798-M798-N798-O798)</f>
        <v>0</v>
      </c>
      <c r="S798" s="126" t="str">
        <f t="shared" ref="S798:S804" si="961">+S771</f>
        <v>VACAS EN PRODUCCION</v>
      </c>
      <c r="T798" s="135">
        <f t="shared" ref="T798:T804" si="962">+AI771</f>
        <v>168</v>
      </c>
      <c r="V798" s="95"/>
      <c r="W798" s="137"/>
      <c r="X798" s="137"/>
      <c r="Y798" s="137"/>
      <c r="Z798" s="138"/>
      <c r="AB798" s="139"/>
      <c r="AC798" s="137"/>
      <c r="AD798" s="137"/>
      <c r="AE798" s="137"/>
      <c r="AF798" s="137"/>
      <c r="AG798" s="140"/>
      <c r="AI798" s="134">
        <f t="shared" ref="AI798:AI804" si="963">SUM(T798+V798+W798+X798+Y798+Z798-AB798-AC798-AD798-AE798-AF798-AG798)</f>
        <v>168</v>
      </c>
      <c r="AK798" s="141" t="str">
        <f t="shared" ref="AK798:AK804" si="964">AK771</f>
        <v>POTRO HEMBRA</v>
      </c>
      <c r="AL798" s="142">
        <f t="shared" ref="AL798:AL804" si="965">+BA771</f>
        <v>1</v>
      </c>
      <c r="AN798" s="95"/>
      <c r="AO798" s="144"/>
      <c r="AP798" s="144"/>
      <c r="AQ798" s="144"/>
      <c r="AR798" s="145"/>
      <c r="AS798" s="146"/>
      <c r="AT798" s="147"/>
      <c r="AU798" s="144"/>
      <c r="AV798" s="144"/>
      <c r="AW798" s="144"/>
      <c r="AX798" s="144"/>
      <c r="AY798" s="148"/>
      <c r="BA798" s="110">
        <f t="shared" ref="BA798:BA804" si="966">SUM(AL798+AN798+AO798+AP798+AQ798+AR798-AT798-AU798-AV798-AW798-AX798-AY798)</f>
        <v>1</v>
      </c>
      <c r="BB798" s="149"/>
      <c r="BC798" s="126" t="str">
        <f t="shared" si="943"/>
        <v>VACAS EN PRODUCCION</v>
      </c>
      <c r="BD798" s="127">
        <f t="shared" ref="BD798:BD804" si="967">+BS771</f>
        <v>0</v>
      </c>
      <c r="BF798" s="113"/>
      <c r="BG798" s="151"/>
      <c r="BH798" s="151"/>
      <c r="BI798" s="151"/>
      <c r="BJ798" s="152"/>
      <c r="BL798" s="153"/>
      <c r="BM798" s="151"/>
      <c r="BN798" s="151"/>
      <c r="BO798" s="151"/>
      <c r="BP798" s="151"/>
      <c r="BQ798" s="154"/>
      <c r="BS798" s="110">
        <f t="shared" ref="BS798:BS804" si="968">SUM(BD798+BF798+BG798+BH798+BI798+BJ798-BL798-BM798-BN798-BO798-BP798-BQ798)</f>
        <v>0</v>
      </c>
      <c r="BT798" s="149"/>
      <c r="BU798" s="126" t="str">
        <f t="shared" si="944"/>
        <v>VACAS EN PRODUCCION</v>
      </c>
      <c r="BV798" s="127">
        <f>+CK771</f>
        <v>0</v>
      </c>
      <c r="BX798" s="119"/>
      <c r="BY798" s="156"/>
      <c r="BZ798" s="156"/>
      <c r="CA798" s="156"/>
      <c r="CB798" s="157"/>
      <c r="CD798" s="158"/>
      <c r="CE798" s="156"/>
      <c r="CF798" s="156"/>
      <c r="CG798" s="156"/>
      <c r="CH798" s="156"/>
      <c r="CI798" s="159"/>
      <c r="CK798" s="110">
        <f t="shared" ref="CK798:CK804" si="969">SUM(BV798+BX798+BY798+BZ798+CA798+CB798-CD798-CE798-CF798-CG798-CH798-CI798)</f>
        <v>0</v>
      </c>
    </row>
    <row r="799" spans="1:89" x14ac:dyDescent="0.3">
      <c r="A799" s="126" t="str">
        <f t="shared" si="958"/>
        <v>VACAS PREÑADAS</v>
      </c>
      <c r="B799" s="127">
        <f t="shared" si="959"/>
        <v>0</v>
      </c>
      <c r="D799" s="95"/>
      <c r="E799" s="129"/>
      <c r="F799" s="129"/>
      <c r="G799" s="129"/>
      <c r="H799" s="130"/>
      <c r="I799" s="131"/>
      <c r="J799" s="132"/>
      <c r="K799" s="129"/>
      <c r="L799" s="129"/>
      <c r="M799" s="129"/>
      <c r="N799" s="129"/>
      <c r="O799" s="133"/>
      <c r="Q799" s="134">
        <f t="shared" si="960"/>
        <v>0</v>
      </c>
      <c r="S799" s="126" t="str">
        <f t="shared" si="961"/>
        <v>VACAS PREÑADAS</v>
      </c>
      <c r="T799" s="135">
        <f t="shared" si="962"/>
        <v>3</v>
      </c>
      <c r="V799" s="95"/>
      <c r="W799" s="137"/>
      <c r="X799" s="137"/>
      <c r="Y799" s="137"/>
      <c r="Z799" s="138"/>
      <c r="AB799" s="139"/>
      <c r="AC799" s="137"/>
      <c r="AD799" s="137"/>
      <c r="AE799" s="137"/>
      <c r="AF799" s="137"/>
      <c r="AG799" s="140"/>
      <c r="AI799" s="134">
        <f t="shared" si="963"/>
        <v>3</v>
      </c>
      <c r="AK799" s="141" t="str">
        <f t="shared" si="964"/>
        <v>POTRO MACHO</v>
      </c>
      <c r="AL799" s="142">
        <f t="shared" si="965"/>
        <v>0</v>
      </c>
      <c r="AN799" s="95"/>
      <c r="AO799" s="144"/>
      <c r="AP799" s="144"/>
      <c r="AQ799" s="144"/>
      <c r="AR799" s="145"/>
      <c r="AS799" s="146"/>
      <c r="AT799" s="147"/>
      <c r="AU799" s="144"/>
      <c r="AV799" s="144"/>
      <c r="AW799" s="144"/>
      <c r="AX799" s="144"/>
      <c r="AY799" s="148"/>
      <c r="BA799" s="110">
        <f t="shared" si="966"/>
        <v>0</v>
      </c>
      <c r="BB799" s="149"/>
      <c r="BC799" s="126" t="str">
        <f t="shared" si="943"/>
        <v>VACAS PREÑADAS</v>
      </c>
      <c r="BD799" s="127">
        <f t="shared" si="967"/>
        <v>0</v>
      </c>
      <c r="BF799" s="113"/>
      <c r="BG799" s="151"/>
      <c r="BH799" s="151"/>
      <c r="BI799" s="151"/>
      <c r="BJ799" s="152"/>
      <c r="BL799" s="153"/>
      <c r="BM799" s="151"/>
      <c r="BN799" s="151"/>
      <c r="BO799" s="151"/>
      <c r="BP799" s="151"/>
      <c r="BQ799" s="154"/>
      <c r="BS799" s="110">
        <f t="shared" si="968"/>
        <v>0</v>
      </c>
      <c r="BT799" s="149"/>
      <c r="BU799" s="126" t="str">
        <f t="shared" si="944"/>
        <v>VACAS PREÑADAS</v>
      </c>
      <c r="BV799" s="127">
        <f t="shared" ref="BV799:BV804" si="970">+CK772</f>
        <v>0</v>
      </c>
      <c r="BX799" s="119"/>
      <c r="BY799" s="156"/>
      <c r="BZ799" s="156"/>
      <c r="CA799" s="156"/>
      <c r="CB799" s="157"/>
      <c r="CD799" s="158"/>
      <c r="CE799" s="156"/>
      <c r="CF799" s="156"/>
      <c r="CG799" s="156"/>
      <c r="CH799" s="156"/>
      <c r="CI799" s="159"/>
      <c r="CK799" s="110">
        <f t="shared" si="969"/>
        <v>0</v>
      </c>
    </row>
    <row r="800" spans="1:89" x14ac:dyDescent="0.3">
      <c r="A800" s="126" t="str">
        <f t="shared" si="958"/>
        <v>VACAS VACIAS</v>
      </c>
      <c r="B800" s="127">
        <f t="shared" si="959"/>
        <v>2</v>
      </c>
      <c r="D800" s="95"/>
      <c r="E800" s="129"/>
      <c r="F800" s="129"/>
      <c r="G800" s="129"/>
      <c r="H800" s="130"/>
      <c r="I800" s="131"/>
      <c r="J800" s="132"/>
      <c r="K800" s="129"/>
      <c r="L800" s="129"/>
      <c r="M800" s="129"/>
      <c r="N800" s="129"/>
      <c r="O800" s="133"/>
      <c r="Q800" s="134">
        <f t="shared" si="960"/>
        <v>2</v>
      </c>
      <c r="S800" s="126" t="str">
        <f t="shared" si="961"/>
        <v>VACAS VACIAS</v>
      </c>
      <c r="T800" s="135">
        <f t="shared" si="962"/>
        <v>0</v>
      </c>
      <c r="V800" s="95"/>
      <c r="W800" s="137"/>
      <c r="X800" s="137"/>
      <c r="Y800" s="137"/>
      <c r="Z800" s="138"/>
      <c r="AB800" s="139"/>
      <c r="AC800" s="137"/>
      <c r="AD800" s="137"/>
      <c r="AE800" s="137"/>
      <c r="AF800" s="137"/>
      <c r="AG800" s="140"/>
      <c r="AI800" s="134">
        <f t="shared" si="963"/>
        <v>0</v>
      </c>
      <c r="AK800" s="141" t="str">
        <f t="shared" si="964"/>
        <v>CABALLO</v>
      </c>
      <c r="AL800" s="142">
        <f t="shared" si="965"/>
        <v>1</v>
      </c>
      <c r="AN800" s="95"/>
      <c r="AO800" s="144"/>
      <c r="AP800" s="144"/>
      <c r="AQ800" s="144"/>
      <c r="AR800" s="145"/>
      <c r="AS800" s="146"/>
      <c r="AT800" s="147"/>
      <c r="AU800" s="144"/>
      <c r="AV800" s="144"/>
      <c r="AW800" s="144"/>
      <c r="AX800" s="144"/>
      <c r="AY800" s="148"/>
      <c r="BA800" s="110">
        <f t="shared" si="966"/>
        <v>1</v>
      </c>
      <c r="BB800" s="149"/>
      <c r="BC800" s="126" t="str">
        <f t="shared" si="943"/>
        <v>VACAS VACIAS</v>
      </c>
      <c r="BD800" s="127">
        <f t="shared" si="967"/>
        <v>0</v>
      </c>
      <c r="BF800" s="113"/>
      <c r="BG800" s="151"/>
      <c r="BH800" s="151"/>
      <c r="BI800" s="151"/>
      <c r="BJ800" s="152"/>
      <c r="BL800" s="153"/>
      <c r="BM800" s="151"/>
      <c r="BN800" s="151"/>
      <c r="BO800" s="151"/>
      <c r="BP800" s="151"/>
      <c r="BQ800" s="154"/>
      <c r="BS800" s="110">
        <f t="shared" si="968"/>
        <v>0</v>
      </c>
      <c r="BT800" s="149"/>
      <c r="BU800" s="126" t="str">
        <f t="shared" si="944"/>
        <v>VACAS VACIAS</v>
      </c>
      <c r="BV800" s="127">
        <f t="shared" si="970"/>
        <v>0</v>
      </c>
      <c r="BX800" s="119"/>
      <c r="BY800" s="156"/>
      <c r="BZ800" s="156"/>
      <c r="CA800" s="156"/>
      <c r="CB800" s="157"/>
      <c r="CD800" s="158"/>
      <c r="CE800" s="156"/>
      <c r="CF800" s="156"/>
      <c r="CG800" s="156"/>
      <c r="CH800" s="156"/>
      <c r="CI800" s="159"/>
      <c r="CK800" s="110">
        <f t="shared" si="969"/>
        <v>0</v>
      </c>
    </row>
    <row r="801" spans="1:89" x14ac:dyDescent="0.3">
      <c r="A801" s="126" t="str">
        <f t="shared" si="958"/>
        <v>NOVILLAS VACIAS</v>
      </c>
      <c r="B801" s="127">
        <f t="shared" si="959"/>
        <v>1</v>
      </c>
      <c r="D801" s="95"/>
      <c r="E801" s="129"/>
      <c r="F801" s="129"/>
      <c r="G801" s="129"/>
      <c r="H801" s="130"/>
      <c r="I801" s="131"/>
      <c r="J801" s="132"/>
      <c r="K801" s="129"/>
      <c r="L801" s="129"/>
      <c r="M801" s="129"/>
      <c r="N801" s="129"/>
      <c r="O801" s="133"/>
      <c r="Q801" s="134">
        <f t="shared" si="960"/>
        <v>1</v>
      </c>
      <c r="S801" s="126" t="str">
        <f t="shared" si="961"/>
        <v>NOVILLAS VACIAS</v>
      </c>
      <c r="T801" s="135">
        <f t="shared" si="962"/>
        <v>0</v>
      </c>
      <c r="V801" s="95"/>
      <c r="W801" s="137"/>
      <c r="X801" s="137"/>
      <c r="Y801" s="137"/>
      <c r="Z801" s="138"/>
      <c r="AB801" s="139"/>
      <c r="AC801" s="137"/>
      <c r="AD801" s="137"/>
      <c r="AE801" s="137"/>
      <c r="AF801" s="137"/>
      <c r="AG801" s="140"/>
      <c r="AI801" s="134">
        <f t="shared" si="963"/>
        <v>0</v>
      </c>
      <c r="AK801" s="141" t="str">
        <f t="shared" si="964"/>
        <v>YEGUA</v>
      </c>
      <c r="AL801" s="142">
        <f t="shared" si="965"/>
        <v>1</v>
      </c>
      <c r="AN801" s="95"/>
      <c r="AO801" s="144"/>
      <c r="AP801" s="144"/>
      <c r="AQ801" s="144"/>
      <c r="AR801" s="145"/>
      <c r="AS801" s="146"/>
      <c r="AT801" s="147"/>
      <c r="AU801" s="144"/>
      <c r="AV801" s="144"/>
      <c r="AW801" s="144"/>
      <c r="AX801" s="144"/>
      <c r="AY801" s="148"/>
      <c r="BA801" s="110">
        <f t="shared" si="966"/>
        <v>1</v>
      </c>
      <c r="BB801" s="149"/>
      <c r="BC801" s="126" t="str">
        <f t="shared" si="943"/>
        <v>NOVILLAS VACIAS</v>
      </c>
      <c r="BD801" s="127">
        <f t="shared" si="967"/>
        <v>0</v>
      </c>
      <c r="BF801" s="113"/>
      <c r="BG801" s="151"/>
      <c r="BH801" s="151"/>
      <c r="BI801" s="151"/>
      <c r="BJ801" s="152"/>
      <c r="BL801" s="153"/>
      <c r="BM801" s="151"/>
      <c r="BN801" s="151"/>
      <c r="BO801" s="151"/>
      <c r="BP801" s="151"/>
      <c r="BQ801" s="154"/>
      <c r="BS801" s="110">
        <f t="shared" si="968"/>
        <v>0</v>
      </c>
      <c r="BT801" s="149"/>
      <c r="BU801" s="126" t="str">
        <f t="shared" si="944"/>
        <v>NOVILLAS VACIAS</v>
      </c>
      <c r="BV801" s="127">
        <f t="shared" si="970"/>
        <v>0</v>
      </c>
      <c r="BX801" s="119"/>
      <c r="BY801" s="156"/>
      <c r="BZ801" s="156"/>
      <c r="CA801" s="156"/>
      <c r="CB801" s="157"/>
      <c r="CD801" s="158"/>
      <c r="CE801" s="156"/>
      <c r="CF801" s="156"/>
      <c r="CG801" s="156"/>
      <c r="CH801" s="156"/>
      <c r="CI801" s="159"/>
      <c r="CK801" s="110">
        <f t="shared" si="969"/>
        <v>0</v>
      </c>
    </row>
    <row r="802" spans="1:89" x14ac:dyDescent="0.3">
      <c r="A802" s="126" t="str">
        <f t="shared" si="958"/>
        <v xml:space="preserve">NOVILLAS PREÑADAS </v>
      </c>
      <c r="B802" s="127">
        <f t="shared" si="959"/>
        <v>0</v>
      </c>
      <c r="D802" s="95"/>
      <c r="E802" s="129"/>
      <c r="F802" s="129"/>
      <c r="G802" s="129"/>
      <c r="H802" s="130"/>
      <c r="I802" s="131"/>
      <c r="J802" s="132"/>
      <c r="K802" s="129"/>
      <c r="L802" s="129"/>
      <c r="M802" s="129"/>
      <c r="N802" s="129"/>
      <c r="O802" s="133"/>
      <c r="Q802" s="134">
        <f t="shared" si="960"/>
        <v>0</v>
      </c>
      <c r="S802" s="126" t="str">
        <f t="shared" si="961"/>
        <v xml:space="preserve">NOVILLAS PREÑADAS </v>
      </c>
      <c r="T802" s="135">
        <f t="shared" si="962"/>
        <v>3</v>
      </c>
      <c r="V802" s="95"/>
      <c r="W802" s="137"/>
      <c r="X802" s="137"/>
      <c r="Y802" s="137"/>
      <c r="Z802" s="138"/>
      <c r="AB802" s="139"/>
      <c r="AC802" s="137"/>
      <c r="AD802" s="137"/>
      <c r="AE802" s="137"/>
      <c r="AF802" s="137"/>
      <c r="AG802" s="140"/>
      <c r="AI802" s="134">
        <f t="shared" si="963"/>
        <v>3</v>
      </c>
      <c r="AK802" s="141">
        <f t="shared" si="964"/>
        <v>0</v>
      </c>
      <c r="AL802" s="142">
        <f t="shared" si="965"/>
        <v>0</v>
      </c>
      <c r="AN802" s="95"/>
      <c r="AO802" s="144"/>
      <c r="AP802" s="144"/>
      <c r="AQ802" s="144"/>
      <c r="AR802" s="145"/>
      <c r="AS802" s="146"/>
      <c r="AT802" s="147"/>
      <c r="AU802" s="144"/>
      <c r="AV802" s="144"/>
      <c r="AW802" s="144"/>
      <c r="AX802" s="144"/>
      <c r="AY802" s="148"/>
      <c r="BA802" s="110">
        <f t="shared" si="966"/>
        <v>0</v>
      </c>
      <c r="BB802" s="149"/>
      <c r="BC802" s="126" t="str">
        <f t="shared" si="943"/>
        <v xml:space="preserve">NOVILLAS PREÑADAS </v>
      </c>
      <c r="BD802" s="127">
        <f t="shared" si="967"/>
        <v>0</v>
      </c>
      <c r="BF802" s="113"/>
      <c r="BG802" s="151"/>
      <c r="BH802" s="151"/>
      <c r="BI802" s="151"/>
      <c r="BJ802" s="152"/>
      <c r="BL802" s="153"/>
      <c r="BM802" s="151"/>
      <c r="BN802" s="151"/>
      <c r="BO802" s="151"/>
      <c r="BP802" s="151"/>
      <c r="BQ802" s="154"/>
      <c r="BS802" s="110">
        <f t="shared" si="968"/>
        <v>0</v>
      </c>
      <c r="BT802" s="149"/>
      <c r="BU802" s="126" t="str">
        <f t="shared" si="944"/>
        <v xml:space="preserve">NOVILLAS PREÑADAS </v>
      </c>
      <c r="BV802" s="127">
        <f t="shared" si="970"/>
        <v>0</v>
      </c>
      <c r="BX802" s="119"/>
      <c r="BY802" s="156"/>
      <c r="BZ802" s="156"/>
      <c r="CA802" s="156"/>
      <c r="CB802" s="157"/>
      <c r="CD802" s="158"/>
      <c r="CE802" s="156"/>
      <c r="CF802" s="156"/>
      <c r="CG802" s="156"/>
      <c r="CH802" s="156"/>
      <c r="CI802" s="159"/>
      <c r="CK802" s="110">
        <f t="shared" si="969"/>
        <v>0</v>
      </c>
    </row>
    <row r="803" spans="1:89" x14ac:dyDescent="0.3">
      <c r="A803" s="126" t="str">
        <f t="shared" si="958"/>
        <v>TOROS</v>
      </c>
      <c r="B803" s="127">
        <f t="shared" si="959"/>
        <v>1</v>
      </c>
      <c r="D803" s="95"/>
      <c r="E803" s="129"/>
      <c r="F803" s="129"/>
      <c r="G803" s="129"/>
      <c r="H803" s="130"/>
      <c r="I803" s="131"/>
      <c r="J803" s="132"/>
      <c r="K803" s="129"/>
      <c r="L803" s="129"/>
      <c r="M803" s="129"/>
      <c r="N803" s="129"/>
      <c r="O803" s="133"/>
      <c r="Q803" s="134">
        <f t="shared" si="960"/>
        <v>1</v>
      </c>
      <c r="S803" s="126" t="str">
        <f t="shared" si="961"/>
        <v>TOROS</v>
      </c>
      <c r="T803" s="135">
        <f t="shared" si="962"/>
        <v>16</v>
      </c>
      <c r="V803" s="95"/>
      <c r="W803" s="137"/>
      <c r="X803" s="137"/>
      <c r="Y803" s="137"/>
      <c r="Z803" s="138"/>
      <c r="AB803" s="139"/>
      <c r="AC803" s="137"/>
      <c r="AD803" s="137"/>
      <c r="AE803" s="137"/>
      <c r="AF803" s="137"/>
      <c r="AG803" s="140"/>
      <c r="AI803" s="134">
        <f t="shared" si="963"/>
        <v>16</v>
      </c>
      <c r="AK803" s="141">
        <f t="shared" si="964"/>
        <v>0</v>
      </c>
      <c r="AL803" s="142">
        <f t="shared" si="965"/>
        <v>0</v>
      </c>
      <c r="AN803" s="95"/>
      <c r="AO803" s="144"/>
      <c r="AP803" s="144"/>
      <c r="AQ803" s="144"/>
      <c r="AR803" s="145"/>
      <c r="AS803" s="146"/>
      <c r="AT803" s="147"/>
      <c r="AU803" s="144"/>
      <c r="AV803" s="144"/>
      <c r="AW803" s="144"/>
      <c r="AX803" s="144"/>
      <c r="AY803" s="148"/>
      <c r="BA803" s="110">
        <f t="shared" si="966"/>
        <v>0</v>
      </c>
      <c r="BB803" s="149"/>
      <c r="BC803" s="126" t="str">
        <f t="shared" si="943"/>
        <v>TOROS</v>
      </c>
      <c r="BD803" s="127">
        <f t="shared" si="967"/>
        <v>0</v>
      </c>
      <c r="BF803" s="113"/>
      <c r="BG803" s="151"/>
      <c r="BH803" s="151"/>
      <c r="BI803" s="151"/>
      <c r="BJ803" s="152"/>
      <c r="BL803" s="153"/>
      <c r="BM803" s="151"/>
      <c r="BN803" s="151"/>
      <c r="BO803" s="151"/>
      <c r="BP803" s="151"/>
      <c r="BQ803" s="154"/>
      <c r="BS803" s="110">
        <f t="shared" si="968"/>
        <v>0</v>
      </c>
      <c r="BT803" s="149"/>
      <c r="BU803" s="126" t="str">
        <f t="shared" si="944"/>
        <v>TOROS</v>
      </c>
      <c r="BV803" s="127">
        <f t="shared" si="970"/>
        <v>2</v>
      </c>
      <c r="BX803" s="119"/>
      <c r="BY803" s="156"/>
      <c r="BZ803" s="156"/>
      <c r="CA803" s="156"/>
      <c r="CB803" s="157"/>
      <c r="CD803" s="158"/>
      <c r="CE803" s="156"/>
      <c r="CF803" s="156"/>
      <c r="CG803" s="156"/>
      <c r="CH803" s="156"/>
      <c r="CI803" s="159"/>
      <c r="CK803" s="110">
        <f t="shared" si="969"/>
        <v>2</v>
      </c>
    </row>
    <row r="804" spans="1:89" x14ac:dyDescent="0.3">
      <c r="A804" s="126">
        <f t="shared" si="958"/>
        <v>0</v>
      </c>
      <c r="B804" s="127">
        <f t="shared" si="959"/>
        <v>0</v>
      </c>
      <c r="D804" s="95"/>
      <c r="E804" s="129"/>
      <c r="F804" s="129"/>
      <c r="G804" s="129"/>
      <c r="H804" s="130"/>
      <c r="I804" s="131"/>
      <c r="J804" s="132"/>
      <c r="K804" s="129"/>
      <c r="L804" s="129"/>
      <c r="M804" s="129"/>
      <c r="N804" s="129"/>
      <c r="O804" s="133"/>
      <c r="Q804" s="134">
        <f t="shared" si="960"/>
        <v>0</v>
      </c>
      <c r="S804" s="126">
        <f t="shared" si="961"/>
        <v>0</v>
      </c>
      <c r="T804" s="135">
        <f t="shared" si="962"/>
        <v>0</v>
      </c>
      <c r="V804" s="95"/>
      <c r="W804" s="137"/>
      <c r="X804" s="137"/>
      <c r="Y804" s="137"/>
      <c r="Z804" s="138"/>
      <c r="AB804" s="139"/>
      <c r="AC804" s="137"/>
      <c r="AD804" s="137"/>
      <c r="AE804" s="137"/>
      <c r="AF804" s="137"/>
      <c r="AG804" s="140"/>
      <c r="AI804" s="134">
        <f t="shared" si="963"/>
        <v>0</v>
      </c>
      <c r="AK804" s="141">
        <f t="shared" si="964"/>
        <v>0</v>
      </c>
      <c r="AL804" s="142">
        <f t="shared" si="965"/>
        <v>0</v>
      </c>
      <c r="AN804" s="95"/>
      <c r="AO804" s="144"/>
      <c r="AP804" s="144"/>
      <c r="AQ804" s="144"/>
      <c r="AR804" s="145"/>
      <c r="AS804" s="146"/>
      <c r="AT804" s="147"/>
      <c r="AU804" s="144"/>
      <c r="AV804" s="144"/>
      <c r="AW804" s="144"/>
      <c r="AX804" s="144"/>
      <c r="AY804" s="148"/>
      <c r="BA804" s="110">
        <f t="shared" si="966"/>
        <v>0</v>
      </c>
      <c r="BB804" s="149"/>
      <c r="BC804" s="126">
        <f t="shared" si="943"/>
        <v>0</v>
      </c>
      <c r="BD804" s="127">
        <f t="shared" si="967"/>
        <v>0</v>
      </c>
      <c r="BF804" s="113"/>
      <c r="BG804" s="151"/>
      <c r="BH804" s="151"/>
      <c r="BI804" s="151"/>
      <c r="BJ804" s="152"/>
      <c r="BL804" s="153"/>
      <c r="BM804" s="151"/>
      <c r="BN804" s="151"/>
      <c r="BO804" s="151"/>
      <c r="BP804" s="151"/>
      <c r="BQ804" s="154"/>
      <c r="BS804" s="110">
        <f t="shared" si="968"/>
        <v>0</v>
      </c>
      <c r="BT804" s="149"/>
      <c r="BU804" s="126">
        <f t="shared" si="944"/>
        <v>0</v>
      </c>
      <c r="BV804" s="127">
        <f t="shared" si="970"/>
        <v>0</v>
      </c>
      <c r="BX804" s="119"/>
      <c r="BY804" s="156"/>
      <c r="BZ804" s="156"/>
      <c r="CA804" s="156"/>
      <c r="CB804" s="157"/>
      <c r="CD804" s="158"/>
      <c r="CE804" s="156"/>
      <c r="CF804" s="156"/>
      <c r="CG804" s="156"/>
      <c r="CH804" s="156"/>
      <c r="CI804" s="159"/>
      <c r="CK804" s="110">
        <f t="shared" si="969"/>
        <v>0</v>
      </c>
    </row>
    <row r="805" spans="1:89" s="125" customFormat="1" x14ac:dyDescent="0.3">
      <c r="A805" s="93" t="s">
        <v>37</v>
      </c>
      <c r="B805" s="127"/>
      <c r="C805"/>
      <c r="D805" s="95"/>
      <c r="E805" s="160"/>
      <c r="F805" s="160"/>
      <c r="G805" s="160"/>
      <c r="H805" s="161"/>
      <c r="I805" s="131"/>
      <c r="J805" s="175"/>
      <c r="K805" s="160"/>
      <c r="L805" s="160"/>
      <c r="M805" s="160"/>
      <c r="N805" s="160"/>
      <c r="O805" s="176"/>
      <c r="P805"/>
      <c r="Q805" s="134"/>
      <c r="R805"/>
      <c r="S805" s="93" t="s">
        <v>37</v>
      </c>
      <c r="T805" s="135"/>
      <c r="U805"/>
      <c r="V805" s="95"/>
      <c r="W805" s="165"/>
      <c r="X805" s="165"/>
      <c r="Y805" s="165"/>
      <c r="Z805" s="166"/>
      <c r="AA805"/>
      <c r="AB805" s="177"/>
      <c r="AC805" s="165"/>
      <c r="AD805" s="165"/>
      <c r="AE805" s="165"/>
      <c r="AF805" s="165"/>
      <c r="AG805" s="178"/>
      <c r="AH805"/>
      <c r="AI805" s="101"/>
      <c r="AJ805"/>
      <c r="AK805" s="102"/>
      <c r="AL805" s="142"/>
      <c r="AM805" s="26"/>
      <c r="AN805" s="95"/>
      <c r="AO805" s="170"/>
      <c r="AP805" s="170"/>
      <c r="AQ805" s="170"/>
      <c r="AR805" s="171"/>
      <c r="AS805" s="107"/>
      <c r="AT805" s="172"/>
      <c r="AU805" s="170"/>
      <c r="AV805" s="170"/>
      <c r="AW805" s="170"/>
      <c r="AX805" s="170"/>
      <c r="AY805" s="173"/>
      <c r="AZ805" s="107"/>
      <c r="BA805" s="174"/>
      <c r="BB805" s="111"/>
      <c r="BC805" s="93" t="str">
        <f>BC778</f>
        <v>GAN. CEBA</v>
      </c>
      <c r="BD805" s="127"/>
      <c r="BE805" s="26"/>
      <c r="BF805" s="113"/>
      <c r="BG805" s="114"/>
      <c r="BH805" s="114"/>
      <c r="BI805" s="114"/>
      <c r="BJ805" s="115"/>
      <c r="BK805" s="112"/>
      <c r="BL805" s="116"/>
      <c r="BM805" s="114"/>
      <c r="BN805" s="114"/>
      <c r="BO805" s="114"/>
      <c r="BP805" s="114"/>
      <c r="BQ805" s="117"/>
      <c r="BR805" s="26"/>
      <c r="BS805" s="118"/>
      <c r="BT805" s="111"/>
      <c r="BU805" s="93" t="str">
        <f>BU778</f>
        <v>GAN. CEBA</v>
      </c>
      <c r="BV805" s="127"/>
      <c r="BW805" s="26"/>
      <c r="BX805" s="119"/>
      <c r="BY805" s="120"/>
      <c r="BZ805" s="120"/>
      <c r="CA805" s="120"/>
      <c r="CB805" s="121"/>
      <c r="CC805" s="112"/>
      <c r="CD805" s="122"/>
      <c r="CE805" s="120"/>
      <c r="CF805" s="120"/>
      <c r="CG805" s="120"/>
      <c r="CH805" s="120"/>
      <c r="CI805" s="123"/>
      <c r="CJ805" s="26"/>
      <c r="CK805" s="124"/>
    </row>
    <row r="806" spans="1:89" x14ac:dyDescent="0.3">
      <c r="A806" s="126" t="str">
        <f>+A779</f>
        <v>NOVILLOS</v>
      </c>
      <c r="B806" s="127">
        <f>+Q779</f>
        <v>94</v>
      </c>
      <c r="D806" s="95"/>
      <c r="E806" s="129"/>
      <c r="F806" s="129"/>
      <c r="G806" s="129"/>
      <c r="H806" s="130"/>
      <c r="I806" s="131"/>
      <c r="J806" s="132"/>
      <c r="K806" s="129"/>
      <c r="L806" s="129"/>
      <c r="M806" s="129"/>
      <c r="N806" s="129"/>
      <c r="O806" s="133"/>
      <c r="Q806" s="134">
        <f>SUM(B806+D806+E806+F806+G806+H806-J806-K806-L806-M806-N806-O806)</f>
        <v>94</v>
      </c>
      <c r="S806" s="126" t="str">
        <f>+S779</f>
        <v>NOVILLOS</v>
      </c>
      <c r="T806" s="135">
        <f>+AI779</f>
        <v>0</v>
      </c>
      <c r="V806" s="95"/>
      <c r="W806" s="137"/>
      <c r="X806" s="137"/>
      <c r="Y806" s="137"/>
      <c r="Z806" s="138"/>
      <c r="AB806" s="139"/>
      <c r="AC806" s="137"/>
      <c r="AD806" s="137"/>
      <c r="AE806" s="137"/>
      <c r="AF806" s="137"/>
      <c r="AG806" s="140"/>
      <c r="AI806" s="134">
        <f>SUM(T806+V806+W806+X806+Y806+Z806-AB806-AC806-AD806-AE806-AF806-AG806)</f>
        <v>0</v>
      </c>
      <c r="AK806" s="179">
        <f>AK779</f>
        <v>0</v>
      </c>
      <c r="AL806" s="142">
        <f>+BA779</f>
        <v>0</v>
      </c>
      <c r="AN806" s="95"/>
      <c r="AO806" s="144"/>
      <c r="AP806" s="144"/>
      <c r="AQ806" s="144"/>
      <c r="AR806" s="145"/>
      <c r="AS806" s="146"/>
      <c r="AT806" s="147"/>
      <c r="AU806" s="144"/>
      <c r="AV806" s="144"/>
      <c r="AW806" s="144"/>
      <c r="AX806" s="144"/>
      <c r="AY806" s="148"/>
      <c r="BA806" s="110">
        <f>SUM(AL806+AN806+AO806+AP806+AQ806+AR806-AT806-AU806-AV806-AW806-AX806-AY806)</f>
        <v>0</v>
      </c>
      <c r="BB806" s="149"/>
      <c r="BC806" s="126" t="str">
        <f t="shared" si="943"/>
        <v>NOVILLOS</v>
      </c>
      <c r="BD806" s="127">
        <f>+BS779</f>
        <v>275</v>
      </c>
      <c r="BF806" s="113"/>
      <c r="BG806" s="151"/>
      <c r="BH806" s="151"/>
      <c r="BI806" s="151"/>
      <c r="BJ806" s="152"/>
      <c r="BL806" s="153"/>
      <c r="BM806" s="151"/>
      <c r="BN806" s="151"/>
      <c r="BO806" s="151"/>
      <c r="BP806" s="151"/>
      <c r="BQ806" s="154"/>
      <c r="BS806" s="110">
        <f>SUM(BD806+BF806+BG806+BH806+BI806+BJ806-BL806-BM806-BN806-BO806-BP806-BQ806)</f>
        <v>275</v>
      </c>
      <c r="BT806" s="149"/>
      <c r="BU806" s="126" t="str">
        <f t="shared" si="944"/>
        <v>NOVILLOS</v>
      </c>
      <c r="BV806" s="127">
        <f>+CK779</f>
        <v>176</v>
      </c>
      <c r="BX806" s="119"/>
      <c r="BY806" s="156"/>
      <c r="BZ806" s="156"/>
      <c r="CA806" s="156"/>
      <c r="CB806" s="157"/>
      <c r="CD806" s="158"/>
      <c r="CE806" s="156"/>
      <c r="CF806" s="156"/>
      <c r="CG806" s="156"/>
      <c r="CH806" s="156"/>
      <c r="CI806" s="159"/>
      <c r="CK806" s="110">
        <f>SUM(BV806+BX806+BY806+BZ806+CA806+CB806-CD806-CE806-CF806-CG806-CH806-CI806)</f>
        <v>176</v>
      </c>
    </row>
    <row r="807" spans="1:89" x14ac:dyDescent="0.3">
      <c r="A807" s="126" t="str">
        <f>+A780</f>
        <v>CALENTADORES</v>
      </c>
      <c r="B807" s="127">
        <f>+Q780</f>
        <v>0</v>
      </c>
      <c r="D807" s="95"/>
      <c r="E807" s="129"/>
      <c r="F807" s="129"/>
      <c r="G807" s="129"/>
      <c r="H807" s="130"/>
      <c r="I807" s="131"/>
      <c r="J807" s="132"/>
      <c r="K807" s="129"/>
      <c r="L807" s="129"/>
      <c r="M807" s="129"/>
      <c r="N807" s="129"/>
      <c r="O807" s="133"/>
      <c r="Q807" s="134">
        <f>SUM(B807+D807+E807+F807+G807+H807-J807-K807-L807-M807-N807-O807)</f>
        <v>0</v>
      </c>
      <c r="S807" s="126" t="str">
        <f>+S780</f>
        <v>CALENTADORES</v>
      </c>
      <c r="T807" s="135">
        <f>+AI780</f>
        <v>0</v>
      </c>
      <c r="V807" s="95"/>
      <c r="W807" s="137"/>
      <c r="X807" s="137"/>
      <c r="Y807" s="137"/>
      <c r="Z807" s="138"/>
      <c r="AB807" s="139"/>
      <c r="AC807" s="137"/>
      <c r="AD807" s="137"/>
      <c r="AE807" s="137"/>
      <c r="AF807" s="137"/>
      <c r="AG807" s="140"/>
      <c r="AI807" s="134">
        <f>SUM(T807+V807+W807+X807+Y807+Z807-AB807-AC807-AD807-AE807-AF807-AG807)</f>
        <v>0</v>
      </c>
      <c r="AK807" s="179">
        <f>AK780</f>
        <v>0</v>
      </c>
      <c r="AL807" s="142">
        <f>+BA780</f>
        <v>0</v>
      </c>
      <c r="AN807" s="95"/>
      <c r="AO807" s="144"/>
      <c r="AP807" s="144"/>
      <c r="AQ807" s="144"/>
      <c r="AR807" s="145"/>
      <c r="AS807" s="146"/>
      <c r="AT807" s="147"/>
      <c r="AU807" s="144"/>
      <c r="AV807" s="144"/>
      <c r="AW807" s="144"/>
      <c r="AX807" s="144"/>
      <c r="AY807" s="148"/>
      <c r="BA807" s="110">
        <f>SUM(AL807+AN807+AO807+AP807+AQ807+AR807-AT807-AU807-AV807-AW807-AX807-AY807)</f>
        <v>0</v>
      </c>
      <c r="BB807" s="149"/>
      <c r="BC807" s="126" t="str">
        <f t="shared" si="943"/>
        <v>CALENTADORES</v>
      </c>
      <c r="BD807" s="127">
        <f>+BS780</f>
        <v>0</v>
      </c>
      <c r="BF807" s="113"/>
      <c r="BG807" s="151"/>
      <c r="BH807" s="151"/>
      <c r="BI807" s="151"/>
      <c r="BJ807" s="152"/>
      <c r="BL807" s="153"/>
      <c r="BM807" s="151"/>
      <c r="BN807" s="151"/>
      <c r="BO807" s="151"/>
      <c r="BP807" s="151"/>
      <c r="BQ807" s="154"/>
      <c r="BS807" s="110">
        <f>SUM(BD807+BF807+BG807+BH807+BI807+BJ807-BL807-BM807-BN807-BO807-BP807-BQ807)</f>
        <v>0</v>
      </c>
      <c r="BT807" s="149"/>
      <c r="BU807" s="126" t="str">
        <f t="shared" si="944"/>
        <v>CALENTADORES</v>
      </c>
      <c r="BV807" s="127">
        <f>+CK780</f>
        <v>0</v>
      </c>
      <c r="BX807" s="119"/>
      <c r="BY807" s="156"/>
      <c r="BZ807" s="156"/>
      <c r="CA807" s="156"/>
      <c r="CB807" s="157"/>
      <c r="CD807" s="158"/>
      <c r="CE807" s="156"/>
      <c r="CF807" s="156"/>
      <c r="CG807" s="156"/>
      <c r="CH807" s="156"/>
      <c r="CI807" s="159"/>
      <c r="CK807" s="110">
        <f>SUM(BV807+BX807+BY807+BZ807+CA807+CB807-CD807-CE807-CF807-CG807-CH807-CI807)</f>
        <v>0</v>
      </c>
    </row>
    <row r="808" spans="1:89" x14ac:dyDescent="0.3">
      <c r="A808" s="126" t="str">
        <f>+A781</f>
        <v>VACAS CUCHILLO</v>
      </c>
      <c r="B808" s="127">
        <f>+Q781</f>
        <v>0</v>
      </c>
      <c r="D808" s="95"/>
      <c r="E808" s="129"/>
      <c r="F808" s="129"/>
      <c r="G808" s="129"/>
      <c r="H808" s="130"/>
      <c r="I808" s="131"/>
      <c r="J808" s="132"/>
      <c r="K808" s="129"/>
      <c r="L808" s="129"/>
      <c r="M808" s="129"/>
      <c r="N808" s="129"/>
      <c r="O808" s="133"/>
      <c r="Q808" s="134">
        <f>SUM(B808+D808+E808+F808+G808+H808-J808-K808-L808-M808-N808-O808)</f>
        <v>0</v>
      </c>
      <c r="S808" s="126" t="str">
        <f>+S781</f>
        <v>VACAS CUCHILLO</v>
      </c>
      <c r="T808" s="135">
        <f>+AI781</f>
        <v>0</v>
      </c>
      <c r="V808" s="95"/>
      <c r="W808" s="137"/>
      <c r="X808" s="137"/>
      <c r="Y808" s="137"/>
      <c r="Z808" s="138"/>
      <c r="AB808" s="139"/>
      <c r="AC808" s="137"/>
      <c r="AD808" s="137"/>
      <c r="AE808" s="137"/>
      <c r="AF808" s="137"/>
      <c r="AG808" s="140"/>
      <c r="AI808" s="134">
        <f>SUM(T808+V808+W808+X808+Y808+Z808-AB808-AC808-AD808-AE808-AF808-AG808)</f>
        <v>0</v>
      </c>
      <c r="AK808" s="179">
        <f>AK781</f>
        <v>0</v>
      </c>
      <c r="AL808" s="142">
        <f>+BA781</f>
        <v>0</v>
      </c>
      <c r="AN808" s="95"/>
      <c r="AO808" s="144"/>
      <c r="AP808" s="144"/>
      <c r="AQ808" s="144"/>
      <c r="AR808" s="145"/>
      <c r="AS808" s="146"/>
      <c r="AT808" s="147"/>
      <c r="AU808" s="144"/>
      <c r="AV808" s="144"/>
      <c r="AW808" s="144"/>
      <c r="AX808" s="144"/>
      <c r="AY808" s="148"/>
      <c r="BA808" s="110">
        <f>SUM(AL808+AN808+AO808+AP808+AQ808+AR808-AT808-AU808-AV808-AW808-AX808-AY808)</f>
        <v>0</v>
      </c>
      <c r="BB808" s="149"/>
      <c r="BC808" s="126" t="str">
        <f t="shared" si="943"/>
        <v>VACAS CUCHILLO</v>
      </c>
      <c r="BD808" s="127">
        <f>+BS781</f>
        <v>0</v>
      </c>
      <c r="BF808" s="113"/>
      <c r="BG808" s="151"/>
      <c r="BH808" s="151"/>
      <c r="BI808" s="151"/>
      <c r="BJ808" s="152"/>
      <c r="BL808" s="153"/>
      <c r="BM808" s="151"/>
      <c r="BN808" s="151"/>
      <c r="BO808" s="151"/>
      <c r="BP808" s="151"/>
      <c r="BQ808" s="154"/>
      <c r="BS808" s="110">
        <f>SUM(BD808+BF808+BG808+BH808+BI808+BJ808-BL808-BM808-BN808-BO808-BP808-BQ808)</f>
        <v>0</v>
      </c>
      <c r="BT808" s="149"/>
      <c r="BU808" s="126" t="str">
        <f t="shared" si="944"/>
        <v>VACAS CUCHILLO</v>
      </c>
      <c r="BV808" s="127">
        <f>+CK781</f>
        <v>0</v>
      </c>
      <c r="BX808" s="119"/>
      <c r="BY808" s="156"/>
      <c r="BZ808" s="156"/>
      <c r="CA808" s="156"/>
      <c r="CB808" s="157"/>
      <c r="CD808" s="158"/>
      <c r="CE808" s="156"/>
      <c r="CF808" s="156"/>
      <c r="CG808" s="156"/>
      <c r="CH808" s="156"/>
      <c r="CI808" s="159"/>
      <c r="CK808" s="110">
        <f>SUM(BV808+BX808+BY808+BZ808+CA808+CB808-CD808-CE808-CF808-CG808-CH808-CI808)</f>
        <v>0</v>
      </c>
    </row>
    <row r="809" spans="1:89" ht="15" thickBot="1" x14ac:dyDescent="0.35">
      <c r="A809" s="126" t="str">
        <f>+A782</f>
        <v>NOVILLAS CUCHILLOS</v>
      </c>
      <c r="B809" s="127">
        <f>+Q782</f>
        <v>0</v>
      </c>
      <c r="D809" s="95"/>
      <c r="E809" s="180"/>
      <c r="F809" s="180"/>
      <c r="G809" s="180"/>
      <c r="H809" s="181"/>
      <c r="I809" s="131"/>
      <c r="J809" s="182"/>
      <c r="K809" s="183"/>
      <c r="L809" s="183"/>
      <c r="M809" s="183"/>
      <c r="N809" s="183"/>
      <c r="O809" s="184"/>
      <c r="Q809" s="134">
        <f>SUM(B809+D809+E809+F809+G809+H809-J809-K809-L809-M809-N809-O809)</f>
        <v>0</v>
      </c>
      <c r="S809" s="126" t="str">
        <f>+S782</f>
        <v>NOVILLAS CUCHILLOS</v>
      </c>
      <c r="T809" s="135">
        <f>+AI782</f>
        <v>0</v>
      </c>
      <c r="V809" s="95"/>
      <c r="W809" s="185"/>
      <c r="X809" s="185"/>
      <c r="Y809" s="185"/>
      <c r="Z809" s="186"/>
      <c r="AB809" s="187"/>
      <c r="AC809" s="188"/>
      <c r="AD809" s="188"/>
      <c r="AE809" s="188"/>
      <c r="AF809" s="188"/>
      <c r="AG809" s="189"/>
      <c r="AI809" s="134">
        <f>SUM(T809+V809+W809+X809+Y809+Z809-AB809-AC809-AD809-AE809-AF809-AG809)</f>
        <v>0</v>
      </c>
      <c r="AK809" s="179">
        <f>AK782</f>
        <v>0</v>
      </c>
      <c r="AL809" s="142">
        <f>+BA782</f>
        <v>0</v>
      </c>
      <c r="AN809" s="95"/>
      <c r="AO809" s="190"/>
      <c r="AP809" s="190"/>
      <c r="AQ809" s="190"/>
      <c r="AR809" s="191"/>
      <c r="AS809" s="146"/>
      <c r="AT809" s="192"/>
      <c r="AU809" s="193"/>
      <c r="AV809" s="193"/>
      <c r="AW809" s="193"/>
      <c r="AX809" s="193"/>
      <c r="AY809" s="194"/>
      <c r="BA809" s="110">
        <f>SUM(AL809+AN809+AO809+AP809+AQ809+AR809-AT809-AU809-AV809-AW809-AX809-AY809)</f>
        <v>0</v>
      </c>
      <c r="BB809" s="149"/>
      <c r="BC809" s="126" t="str">
        <f t="shared" si="943"/>
        <v>NOVILLAS CUCHILLOS</v>
      </c>
      <c r="BD809" s="127">
        <f>+BS782</f>
        <v>0</v>
      </c>
      <c r="BF809" s="113"/>
      <c r="BG809" s="151"/>
      <c r="BH809" s="151"/>
      <c r="BI809" s="151"/>
      <c r="BJ809" s="152"/>
      <c r="BL809" s="153"/>
      <c r="BM809" s="151"/>
      <c r="BN809" s="151"/>
      <c r="BO809" s="151"/>
      <c r="BP809" s="151"/>
      <c r="BQ809" s="154"/>
      <c r="BS809" s="110">
        <f>SUM(BD809+BF809+BG809+BH809+BI809+BJ809-BL809-BM809-BN809-BO809-BP809-BQ809)</f>
        <v>0</v>
      </c>
      <c r="BT809" s="149"/>
      <c r="BU809" s="126" t="str">
        <f t="shared" si="944"/>
        <v>NOVILLAS CUCHILLOS</v>
      </c>
      <c r="BV809" s="127">
        <f>+CK782</f>
        <v>0</v>
      </c>
      <c r="BX809" s="119"/>
      <c r="BY809" s="156"/>
      <c r="BZ809" s="156"/>
      <c r="CA809" s="156"/>
      <c r="CB809" s="157"/>
      <c r="CD809" s="158"/>
      <c r="CE809" s="156"/>
      <c r="CF809" s="156"/>
      <c r="CG809" s="156"/>
      <c r="CH809" s="156"/>
      <c r="CI809" s="159"/>
      <c r="CK809" s="110">
        <f>SUM(BV809+BX809+BY809+BZ809+CA809+CB809-CD809-CE809-CF809-CG809-CH809-CI809)</f>
        <v>0</v>
      </c>
    </row>
    <row r="810" spans="1:89" ht="13.5" customHeight="1" x14ac:dyDescent="0.3">
      <c r="A810" s="195" t="s">
        <v>42</v>
      </c>
      <c r="B810" s="196">
        <f>SUM(B791:B809)</f>
        <v>460</v>
      </c>
      <c r="D810" s="197">
        <f>+D791+D792+D793+D794+D795+D796+D798+D799+D800+D801+D802+D803+D804+D806+D807+D808+D809</f>
        <v>0</v>
      </c>
      <c r="E810" s="197">
        <f>+E791+E792+E793+E794+E795+E796+E798+E799+E800+E801+E802+E803+E804+E806+E807+E808+E809</f>
        <v>0</v>
      </c>
      <c r="F810" s="197">
        <f>+F791+F792+F793+F794+F795+F796+F798+F799+F800+F801+F802+F803+F804+F806+F807+F808+F809</f>
        <v>0</v>
      </c>
      <c r="G810" s="197">
        <f>+G791+G792+G793+G794+G795+G796+G798+G799+G800+G801+G802+G803+G804+G806+G807+G808+G809</f>
        <v>0</v>
      </c>
      <c r="H810" s="197">
        <f>+H791+H792+H793+H794+H795+H796+H798+H799+H800+H801+H802+H803+H804+H806+H807+H808+H809</f>
        <v>0</v>
      </c>
      <c r="J810" s="198">
        <f t="shared" ref="J810:O810" si="971">+J791+J792+J793+J794+J795+J796+J798+J799+J800+J801+J802+J803+J804+J806+J807+J808+J809</f>
        <v>0</v>
      </c>
      <c r="K810" s="198">
        <f t="shared" si="971"/>
        <v>0</v>
      </c>
      <c r="L810" s="198">
        <f t="shared" si="971"/>
        <v>0</v>
      </c>
      <c r="M810" s="198">
        <f t="shared" si="971"/>
        <v>0</v>
      </c>
      <c r="N810" s="198">
        <f t="shared" si="971"/>
        <v>0</v>
      </c>
      <c r="O810" s="198">
        <f t="shared" si="971"/>
        <v>0</v>
      </c>
      <c r="Q810" s="134">
        <f>+SUM(B810:H810)-SUM(J810:O810)</f>
        <v>460</v>
      </c>
      <c r="S810" s="195" t="s">
        <v>42</v>
      </c>
      <c r="T810" s="196">
        <f>SUM(T791:T809)</f>
        <v>331</v>
      </c>
      <c r="V810" s="199">
        <f>+V791+V792+V793+V794+V795+V796+V798+V799+V800+V801+V802+V803+V804+V806+V807+V808+V809</f>
        <v>0</v>
      </c>
      <c r="W810" s="199">
        <f>+W791+W792+W793+W794+W795+W796+W798+W799+W800+W801+W802+W803+W804+W806+W807+W808+W809</f>
        <v>0</v>
      </c>
      <c r="X810" s="199">
        <f>+X791+X792+X793+X794+X795+X796+X798+X799+X800+X801+X802+X803+X804+X806+X807+X808+X809</f>
        <v>0</v>
      </c>
      <c r="Y810" s="199">
        <f>+Y791+Y792+Y793+Y794+Y795+Y796+Y798+Y799+Y800+Y801+Y802+Y803+Y804+Y806+Y807+Y808+Y809</f>
        <v>0</v>
      </c>
      <c r="Z810" s="199">
        <f>+Z791+Z792+Z793+Z794+Z795+Z796+Z798+Z799+Z800+Z801+Z802+Z803+Z804+Z806+Z807+Z808+Z809</f>
        <v>0</v>
      </c>
      <c r="AA810" s="23"/>
      <c r="AB810" s="200">
        <f t="shared" ref="AB810:AG810" si="972">+AB791+AB792+AB793+AB794+AB795+AB796+AB798+AB799+AB800+AB801+AB802+AB803+AB804+AB806+AB807+AB808+AB809</f>
        <v>0</v>
      </c>
      <c r="AC810" s="200">
        <f t="shared" si="972"/>
        <v>0</v>
      </c>
      <c r="AD810" s="200">
        <f t="shared" si="972"/>
        <v>0</v>
      </c>
      <c r="AE810" s="200">
        <f t="shared" si="972"/>
        <v>0</v>
      </c>
      <c r="AF810" s="200">
        <f t="shared" si="972"/>
        <v>0</v>
      </c>
      <c r="AG810" s="200">
        <f t="shared" si="972"/>
        <v>0</v>
      </c>
      <c r="AI810" s="134">
        <f>+SUM(T810:Z810)-SUM(AB810:AG810)</f>
        <v>331</v>
      </c>
      <c r="AK810" s="62" t="s">
        <v>42</v>
      </c>
      <c r="AL810" s="201">
        <f>SUM(AL791:AL809)</f>
        <v>28</v>
      </c>
      <c r="AN810" s="201">
        <f>+AN791+AN792+AN793+AN794+AN795+AN796+AN798+AN799+AN800+AN801+AN802+AN803+AN804+AN806+AN807+AN808+AN809</f>
        <v>0</v>
      </c>
      <c r="AO810" s="201">
        <f>+AO791+AO792+AO793+AO794+AO795+AO796+AO798+AO799+AO800+AO801+AO802+AO803+AO804+AO806+AO807+AO808+AO809</f>
        <v>0</v>
      </c>
      <c r="AP810" s="201">
        <f>+AP791+AP792+AP793+AP794+AP795+AP796+AP798+AP799+AP800+AP801+AP802+AP803+AP804+AP806+AP807+AP808+AP809</f>
        <v>0</v>
      </c>
      <c r="AQ810" s="201">
        <f>+AQ791+AQ792+AQ793+AQ794+AQ795+AQ796+AQ798+AQ799+AQ800+AQ801+AQ802+AQ803+AQ804+AQ806+AQ807+AQ808+AQ809</f>
        <v>0</v>
      </c>
      <c r="AR810" s="201">
        <f>+AR791+AR792+AR793+AR794+AR795+AR796+AR798+AR799+AR800+AR801+AR802+AR803+AR804+AR806+AR807+AR808+AR809</f>
        <v>0</v>
      </c>
      <c r="AT810" s="201">
        <f t="shared" ref="AT810:AY810" si="973">+AT791+AT792+AT793+AT794+AT795+AT796+AT798+AT799+AT800+AT801+AT802+AT803+AT804+AT806+AT807+AT808+AT809</f>
        <v>0</v>
      </c>
      <c r="AU810" s="201">
        <f t="shared" si="973"/>
        <v>0</v>
      </c>
      <c r="AV810" s="201">
        <f t="shared" si="973"/>
        <v>0</v>
      </c>
      <c r="AW810" s="201">
        <f t="shared" si="973"/>
        <v>0</v>
      </c>
      <c r="AX810" s="201">
        <f t="shared" si="973"/>
        <v>0</v>
      </c>
      <c r="AY810" s="201">
        <f t="shared" si="973"/>
        <v>0</v>
      </c>
      <c r="BA810" s="110">
        <f>+SUM(AL810:AR810)-SUM(AT810:AY810)</f>
        <v>28</v>
      </c>
      <c r="BB810" s="149"/>
      <c r="BC810" s="62" t="s">
        <v>42</v>
      </c>
      <c r="BD810" s="201">
        <f>SUM(BD791:BD809)</f>
        <v>275</v>
      </c>
      <c r="BF810" s="201">
        <f>+BF791+BF792+BF793+BF794+BF795+BF796+BF798+BF799+BF800+BF801+BF802+BF803+BF804+BF806+BF807+BF808+BF809</f>
        <v>0</v>
      </c>
      <c r="BG810" s="201">
        <f>+BG791+BG792+BG793+BG794+BG795+BG796+BG798+BG799+BG800+BG801+BG802+BG803+BG804+BG806+BG807+BG808+BG809</f>
        <v>0</v>
      </c>
      <c r="BH810" s="201">
        <f>+BH791+BH792+BH793+BH794+BH795+BH796+BH798+BH799+BH800+BH801+BH802+BH803+BH804+BH806+BH807+BH808+BH809</f>
        <v>0</v>
      </c>
      <c r="BI810" s="201">
        <f>+BI791+BI792+BI793+BI794+BI795+BI796+BI798+BI799+BI800+BI801+BI802+BI803+BI804+BI806+BI807+BI808+BI809</f>
        <v>0</v>
      </c>
      <c r="BJ810" s="201">
        <f>+BJ791+BJ792+BJ793+BJ794+BJ795+BJ796+BJ798+BJ799+BJ800+BJ801+BJ802+BJ803+BJ804+BJ806+BJ807+BJ808+BJ809</f>
        <v>0</v>
      </c>
      <c r="BL810" s="201">
        <f t="shared" ref="BL810:BQ810" si="974">+BL791+BL792+BL793+BL794+BL795+BL796+BL798+BL799+BL800+BL801+BL802+BL803+BL804+BL806+BL807+BL808+BL809</f>
        <v>0</v>
      </c>
      <c r="BM810" s="201">
        <f t="shared" si="974"/>
        <v>0</v>
      </c>
      <c r="BN810" s="201">
        <f t="shared" si="974"/>
        <v>0</v>
      </c>
      <c r="BO810" s="201">
        <f t="shared" si="974"/>
        <v>0</v>
      </c>
      <c r="BP810" s="201">
        <f t="shared" si="974"/>
        <v>0</v>
      </c>
      <c r="BQ810" s="201">
        <f t="shared" si="974"/>
        <v>0</v>
      </c>
      <c r="BS810" s="110">
        <f>+SUM(BD810:BJ810)-SUM(BL810:BQ810)</f>
        <v>275</v>
      </c>
      <c r="BT810" s="149"/>
      <c r="BU810" s="62" t="s">
        <v>42</v>
      </c>
      <c r="BV810" s="201">
        <f>SUM(BV791:BV809)</f>
        <v>178</v>
      </c>
      <c r="BX810" s="201">
        <f>+BX791+BX792+BX793+BX794+BX795+BX796+BX798+BX799+BX800+BX801+BX802+BX803+BX804+BX806+BX807+BX808+BX809</f>
        <v>0</v>
      </c>
      <c r="BY810" s="201">
        <f>+BY791+BY792+BY793+BY794+BY795+BY796+BY798+BY799+BY800+BY801+BY802+BY803+BY804+BY806+BY807+BY808+BY809</f>
        <v>0</v>
      </c>
      <c r="BZ810" s="201">
        <f>+BZ791+BZ792+BZ793+BZ794+BZ795+BZ796+BZ798+BZ799+BZ800+BZ801+BZ802+BZ803+BZ804+BZ806+BZ807+BZ808+BZ809</f>
        <v>0</v>
      </c>
      <c r="CA810" s="201">
        <f>+CA791+CA792+CA793+CA794+CA795+CA796+CA798+CA799+CA800+CA801+CA802+CA803+CA804+CA806+CA807+CA808+CA809</f>
        <v>0</v>
      </c>
      <c r="CB810" s="201">
        <f>+CB791+CB792+CB793+CB794+CB795+CB796+CB798+CB799+CB800+CB801+CB802+CB803+CB804+CB806+CB807+CB808+CB809</f>
        <v>0</v>
      </c>
      <c r="CD810" s="201">
        <f t="shared" ref="CD810:CI810" si="975">+CD791+CD792+CD793+CD794+CD795+CD796+CD798+CD799+CD800+CD801+CD802+CD803+CD804+CD806+CD807+CD808+CD809</f>
        <v>0</v>
      </c>
      <c r="CE810" s="201">
        <f t="shared" si="975"/>
        <v>0</v>
      </c>
      <c r="CF810" s="201">
        <f t="shared" si="975"/>
        <v>0</v>
      </c>
      <c r="CG810" s="201">
        <f t="shared" si="975"/>
        <v>0</v>
      </c>
      <c r="CH810" s="201">
        <f t="shared" si="975"/>
        <v>0</v>
      </c>
      <c r="CI810" s="201">
        <f t="shared" si="975"/>
        <v>0</v>
      </c>
      <c r="CK810" s="110">
        <f>+SUM(BV810:CB810)-SUM(CD810:CI810)</f>
        <v>178</v>
      </c>
    </row>
    <row r="811" spans="1:89" s="13" customFormat="1" x14ac:dyDescent="0.3">
      <c r="A811" s="12"/>
      <c r="Q811" s="14"/>
      <c r="S811" s="12"/>
      <c r="AI811" s="14" t="e">
        <f>#REF!-AI810</f>
        <v>#REF!</v>
      </c>
      <c r="AK811" s="15"/>
      <c r="AL811" s="16"/>
      <c r="AM811" s="16"/>
      <c r="AN811" s="16"/>
      <c r="AO811" s="16"/>
      <c r="AP811" s="16"/>
      <c r="AQ811" s="16"/>
      <c r="AR811" s="16"/>
      <c r="AS811" s="16"/>
      <c r="AT811" s="16"/>
      <c r="AU811" s="16"/>
      <c r="AV811" s="16"/>
      <c r="AW811" s="16"/>
      <c r="AX811" s="16"/>
      <c r="AY811" s="16"/>
      <c r="AZ811" s="16"/>
      <c r="BA811" s="17">
        <f>BB810-BA810</f>
        <v>-28</v>
      </c>
      <c r="BB811" s="14"/>
      <c r="BC811" s="15"/>
      <c r="BD811" s="16"/>
      <c r="BE811" s="16"/>
      <c r="BF811" s="16"/>
      <c r="BG811" s="16"/>
      <c r="BH811" s="16"/>
      <c r="BI811" s="16"/>
      <c r="BJ811" s="16"/>
      <c r="BK811" s="16"/>
      <c r="BL811" s="16"/>
      <c r="BM811" s="16"/>
      <c r="BN811" s="16"/>
      <c r="BO811" s="16"/>
      <c r="BP811" s="16"/>
      <c r="BQ811" s="16"/>
      <c r="BR811" s="16"/>
      <c r="BS811" s="17">
        <f>BT810-BS810</f>
        <v>-275</v>
      </c>
      <c r="BT811" s="14"/>
      <c r="BU811" s="15"/>
      <c r="BV811" s="16"/>
      <c r="BW811" s="16"/>
      <c r="BX811" s="16"/>
      <c r="BY811" s="16"/>
      <c r="BZ811" s="16"/>
      <c r="CA811" s="16"/>
      <c r="CB811" s="16"/>
      <c r="CC811" s="16"/>
      <c r="CD811" s="16"/>
      <c r="CE811" s="16"/>
      <c r="CF811" s="16"/>
      <c r="CG811" s="16"/>
      <c r="CH811" s="16"/>
      <c r="CI811" s="16"/>
      <c r="CJ811" s="16"/>
      <c r="CK811" s="17">
        <f>CL810-CK810</f>
        <v>-178</v>
      </c>
    </row>
    <row r="812" spans="1:89" s="203" customFormat="1" ht="15.6" x14ac:dyDescent="0.3">
      <c r="A812" s="202" t="str">
        <f>+A785</f>
        <v>finca 1</v>
      </c>
      <c r="S812" s="202" t="str">
        <f>+S785</f>
        <v>finca 2</v>
      </c>
      <c r="AK812" s="204" t="str">
        <f>+AK785</f>
        <v>bestias</v>
      </c>
      <c r="AL812" s="26"/>
      <c r="AM812" s="26"/>
      <c r="AN812" s="26"/>
      <c r="AO812" s="26"/>
      <c r="AP812" s="26"/>
      <c r="AQ812" s="26"/>
      <c r="AR812" s="26"/>
      <c r="AS812" s="26"/>
      <c r="AT812" s="26"/>
      <c r="AU812" s="26"/>
      <c r="AV812" s="26"/>
      <c r="AW812" s="26"/>
      <c r="AX812" s="26"/>
      <c r="AY812" s="26"/>
      <c r="AZ812" s="26"/>
      <c r="BA812" s="26"/>
      <c r="BC812" s="204" t="str">
        <f>+BC785</f>
        <v>finca 3</v>
      </c>
      <c r="BD812" s="26"/>
      <c r="BE812" s="26"/>
      <c r="BF812" s="26"/>
      <c r="BG812" s="26"/>
      <c r="BH812" s="26"/>
      <c r="BI812" s="26"/>
      <c r="BJ812" s="26"/>
      <c r="BK812" s="26"/>
      <c r="BL812" s="26"/>
      <c r="BM812" s="26"/>
      <c r="BN812" s="26"/>
      <c r="BO812" s="26"/>
      <c r="BP812" s="26"/>
      <c r="BQ812" s="26"/>
      <c r="BR812" s="26"/>
      <c r="BS812" s="26"/>
      <c r="BU812" s="204" t="str">
        <f>+BU785</f>
        <v>finca 4</v>
      </c>
      <c r="BV812" s="26"/>
      <c r="BW812" s="26"/>
      <c r="BX812" s="26"/>
      <c r="BY812" s="26"/>
      <c r="BZ812" s="26"/>
      <c r="CA812" s="26"/>
      <c r="CB812" s="26"/>
      <c r="CC812" s="26"/>
      <c r="CD812" s="26"/>
      <c r="CE812" s="26"/>
      <c r="CF812" s="26"/>
      <c r="CG812" s="26"/>
      <c r="CH812" s="26"/>
      <c r="CI812" s="26"/>
      <c r="CJ812" s="26"/>
      <c r="CK812" s="26"/>
    </row>
    <row r="813" spans="1:89" s="206" customFormat="1" ht="18" thickBot="1" x14ac:dyDescent="0.35">
      <c r="A813" s="18">
        <f>+A786+1</f>
        <v>43496</v>
      </c>
      <c r="B813" s="205"/>
      <c r="C813" s="205"/>
      <c r="D813" s="205"/>
      <c r="S813" s="215">
        <f>+S787+1</f>
        <v>43496</v>
      </c>
      <c r="T813" s="205"/>
      <c r="U813" s="205"/>
      <c r="V813" s="205"/>
      <c r="AK813" s="208">
        <f>+AK787+1</f>
        <v>43496</v>
      </c>
      <c r="AL813" s="209"/>
      <c r="AM813" s="209"/>
      <c r="AN813" s="209"/>
      <c r="AO813" s="210"/>
      <c r="AP813" s="210"/>
      <c r="AQ813" s="210"/>
      <c r="AR813" s="210"/>
      <c r="AS813" s="210"/>
      <c r="AT813" s="210"/>
      <c r="AU813" s="210"/>
      <c r="AV813" s="210"/>
      <c r="AW813" s="210"/>
      <c r="AX813" s="210"/>
      <c r="AY813" s="210"/>
      <c r="AZ813" s="210"/>
      <c r="BA813" s="210"/>
      <c r="BC813" s="208">
        <f>+BC787+1</f>
        <v>43496</v>
      </c>
      <c r="BD813" s="209"/>
      <c r="BE813" s="209"/>
      <c r="BF813" s="209"/>
      <c r="BG813" s="210"/>
      <c r="BH813" s="210"/>
      <c r="BI813" s="210"/>
      <c r="BJ813" s="210"/>
      <c r="BK813" s="210"/>
      <c r="BL813" s="210"/>
      <c r="BM813" s="210"/>
      <c r="BN813" s="210"/>
      <c r="BO813" s="210"/>
      <c r="BP813" s="210"/>
      <c r="BQ813" s="210"/>
      <c r="BR813" s="210"/>
      <c r="BS813" s="210"/>
      <c r="BU813" s="208">
        <f>+BU787+1</f>
        <v>43496</v>
      </c>
      <c r="BV813" s="209"/>
      <c r="BW813" s="209"/>
      <c r="BX813" s="209"/>
      <c r="BY813" s="210"/>
      <c r="BZ813" s="210"/>
      <c r="CA813" s="210"/>
      <c r="CB813" s="210"/>
      <c r="CC813" s="210"/>
      <c r="CD813" s="210"/>
      <c r="CE813" s="210"/>
      <c r="CF813" s="210"/>
      <c r="CG813" s="210"/>
      <c r="CH813" s="210"/>
      <c r="CI813" s="210"/>
      <c r="CJ813" s="210"/>
      <c r="CK813" s="210"/>
    </row>
    <row r="814" spans="1:89" ht="18" thickBot="1" x14ac:dyDescent="0.35">
      <c r="A814" s="27">
        <f>+A813</f>
        <v>43496</v>
      </c>
      <c r="D814" s="28" t="s">
        <v>5</v>
      </c>
      <c r="E814" s="29"/>
      <c r="F814" s="29"/>
      <c r="G814" s="29"/>
      <c r="H814" s="30"/>
      <c r="I814" s="21"/>
      <c r="J814" s="31" t="s">
        <v>6</v>
      </c>
      <c r="K814" s="32"/>
      <c r="L814" s="32"/>
      <c r="M814" s="32"/>
      <c r="N814" s="32"/>
      <c r="O814" s="33"/>
      <c r="S814" s="27">
        <f>+S813</f>
        <v>43496</v>
      </c>
      <c r="V814" s="34" t="s">
        <v>5</v>
      </c>
      <c r="W814" s="35"/>
      <c r="X814" s="35"/>
      <c r="Y814" s="35"/>
      <c r="Z814" s="36"/>
      <c r="AA814" s="23"/>
      <c r="AB814" s="37" t="s">
        <v>6</v>
      </c>
      <c r="AC814" s="38"/>
      <c r="AD814" s="38"/>
      <c r="AE814" s="38"/>
      <c r="AF814" s="38"/>
      <c r="AG814" s="39"/>
      <c r="AK814" s="40">
        <f>+AK813</f>
        <v>43496</v>
      </c>
      <c r="AN814" s="41" t="s">
        <v>5</v>
      </c>
      <c r="AO814" s="42"/>
      <c r="AP814" s="42"/>
      <c r="AQ814" s="42"/>
      <c r="AR814" s="43"/>
      <c r="AT814" s="44" t="s">
        <v>6</v>
      </c>
      <c r="AU814" s="45"/>
      <c r="AV814" s="45"/>
      <c r="AW814" s="45"/>
      <c r="AX814" s="45"/>
      <c r="AY814" s="46"/>
      <c r="BC814" s="40">
        <f>+BC813</f>
        <v>43496</v>
      </c>
      <c r="BF814" s="41" t="s">
        <v>5</v>
      </c>
      <c r="BG814" s="42"/>
      <c r="BH814" s="42"/>
      <c r="BI814" s="42"/>
      <c r="BJ814" s="43"/>
      <c r="BL814" s="44" t="s">
        <v>6</v>
      </c>
      <c r="BM814" s="45"/>
      <c r="BN814" s="45"/>
      <c r="BO814" s="45"/>
      <c r="BP814" s="45"/>
      <c r="BQ814" s="46"/>
      <c r="BU814" s="40">
        <f>+BU813</f>
        <v>43496</v>
      </c>
      <c r="BX814" s="41" t="s">
        <v>5</v>
      </c>
      <c r="BY814" s="42"/>
      <c r="BZ814" s="42"/>
      <c r="CA814" s="42"/>
      <c r="CB814" s="43"/>
      <c r="CD814" s="44" t="s">
        <v>6</v>
      </c>
      <c r="CE814" s="45"/>
      <c r="CF814" s="45"/>
      <c r="CG814" s="45"/>
      <c r="CH814" s="45"/>
      <c r="CI814" s="46"/>
    </row>
    <row r="815" spans="1:89" ht="12.75" customHeight="1" x14ac:dyDescent="0.3">
      <c r="A815" s="47" t="s">
        <v>7</v>
      </c>
      <c r="B815" s="48" t="s">
        <v>8</v>
      </c>
      <c r="D815" s="49" t="s">
        <v>9</v>
      </c>
      <c r="E815" s="50" t="s">
        <v>10</v>
      </c>
      <c r="F815" s="50" t="s">
        <v>11</v>
      </c>
      <c r="G815" s="50" t="s">
        <v>12</v>
      </c>
      <c r="H815" s="51" t="s">
        <v>13</v>
      </c>
      <c r="I815" s="21"/>
      <c r="J815" s="52" t="s">
        <v>14</v>
      </c>
      <c r="K815" s="53" t="s">
        <v>15</v>
      </c>
      <c r="L815" s="53" t="s">
        <v>16</v>
      </c>
      <c r="M815" s="53" t="s">
        <v>10</v>
      </c>
      <c r="N815" s="53" t="s">
        <v>12</v>
      </c>
      <c r="O815" s="54" t="s">
        <v>13</v>
      </c>
      <c r="Q815" s="55" t="s">
        <v>17</v>
      </c>
      <c r="S815" s="47" t="s">
        <v>7</v>
      </c>
      <c r="T815" s="48" t="s">
        <v>8</v>
      </c>
      <c r="V815" s="56" t="s">
        <v>9</v>
      </c>
      <c r="W815" s="57" t="s">
        <v>10</v>
      </c>
      <c r="X815" s="57" t="s">
        <v>11</v>
      </c>
      <c r="Y815" s="57" t="s">
        <v>12</v>
      </c>
      <c r="Z815" s="58" t="s">
        <v>13</v>
      </c>
      <c r="AA815" s="23"/>
      <c r="AB815" s="59" t="s">
        <v>14</v>
      </c>
      <c r="AC815" s="60" t="s">
        <v>15</v>
      </c>
      <c r="AD815" s="60" t="s">
        <v>16</v>
      </c>
      <c r="AE815" s="60" t="s">
        <v>10</v>
      </c>
      <c r="AF815" s="60" t="s">
        <v>12</v>
      </c>
      <c r="AG815" s="61" t="s">
        <v>13</v>
      </c>
      <c r="AI815" s="55" t="s">
        <v>17</v>
      </c>
      <c r="AK815" s="62" t="s">
        <v>7</v>
      </c>
      <c r="AL815" s="63" t="s">
        <v>8</v>
      </c>
      <c r="AN815" s="64" t="s">
        <v>9</v>
      </c>
      <c r="AO815" s="65" t="s">
        <v>10</v>
      </c>
      <c r="AP815" s="65" t="s">
        <v>11</v>
      </c>
      <c r="AQ815" s="65" t="s">
        <v>12</v>
      </c>
      <c r="AR815" s="66" t="s">
        <v>13</v>
      </c>
      <c r="AT815" s="67" t="s">
        <v>14</v>
      </c>
      <c r="AU815" s="68" t="s">
        <v>15</v>
      </c>
      <c r="AV815" s="68" t="s">
        <v>16</v>
      </c>
      <c r="AW815" s="68" t="s">
        <v>10</v>
      </c>
      <c r="AX815" s="68" t="s">
        <v>12</v>
      </c>
      <c r="AY815" s="69" t="s">
        <v>13</v>
      </c>
      <c r="BA815" s="70" t="s">
        <v>17</v>
      </c>
      <c r="BB815" s="71"/>
      <c r="BC815" s="47" t="s">
        <v>7</v>
      </c>
      <c r="BD815" s="48" t="s">
        <v>8</v>
      </c>
      <c r="BF815" s="64" t="s">
        <v>9</v>
      </c>
      <c r="BG815" s="65" t="s">
        <v>10</v>
      </c>
      <c r="BH815" s="65" t="s">
        <v>11</v>
      </c>
      <c r="BI815" s="65" t="s">
        <v>12</v>
      </c>
      <c r="BJ815" s="66" t="s">
        <v>13</v>
      </c>
      <c r="BL815" s="67" t="s">
        <v>14</v>
      </c>
      <c r="BM815" s="68" t="s">
        <v>15</v>
      </c>
      <c r="BN815" s="68" t="s">
        <v>16</v>
      </c>
      <c r="BO815" s="68" t="s">
        <v>10</v>
      </c>
      <c r="BP815" s="68" t="s">
        <v>12</v>
      </c>
      <c r="BQ815" s="69" t="s">
        <v>13</v>
      </c>
      <c r="BS815" s="70" t="s">
        <v>17</v>
      </c>
      <c r="BT815" s="71"/>
      <c r="BU815" s="47" t="s">
        <v>7</v>
      </c>
      <c r="BV815" s="48" t="s">
        <v>8</v>
      </c>
      <c r="BX815" s="64" t="s">
        <v>9</v>
      </c>
      <c r="BY815" s="65" t="s">
        <v>10</v>
      </c>
      <c r="BZ815" s="65" t="s">
        <v>11</v>
      </c>
      <c r="CA815" s="65" t="s">
        <v>12</v>
      </c>
      <c r="CB815" s="66" t="s">
        <v>13</v>
      </c>
      <c r="CD815" s="67" t="s">
        <v>14</v>
      </c>
      <c r="CE815" s="68" t="s">
        <v>15</v>
      </c>
      <c r="CF815" s="68" t="s">
        <v>16</v>
      </c>
      <c r="CG815" s="68" t="s">
        <v>10</v>
      </c>
      <c r="CH815" s="68" t="s">
        <v>12</v>
      </c>
      <c r="CI815" s="69" t="s">
        <v>13</v>
      </c>
      <c r="CK815" s="70" t="s">
        <v>17</v>
      </c>
    </row>
    <row r="816" spans="1:89" x14ac:dyDescent="0.3">
      <c r="A816" s="72"/>
      <c r="B816" s="73"/>
      <c r="D816" s="74"/>
      <c r="E816" s="75"/>
      <c r="F816" s="75"/>
      <c r="G816" s="75"/>
      <c r="H816" s="76"/>
      <c r="I816" s="21"/>
      <c r="J816" s="77"/>
      <c r="K816" s="78"/>
      <c r="L816" s="78"/>
      <c r="M816" s="78"/>
      <c r="N816" s="78"/>
      <c r="O816" s="79"/>
      <c r="Q816" s="55"/>
      <c r="S816" s="72"/>
      <c r="T816" s="73"/>
      <c r="V816" s="80"/>
      <c r="W816" s="81"/>
      <c r="X816" s="81"/>
      <c r="Y816" s="81"/>
      <c r="Z816" s="82"/>
      <c r="AA816" s="23"/>
      <c r="AB816" s="83"/>
      <c r="AC816" s="84"/>
      <c r="AD816" s="84"/>
      <c r="AE816" s="84"/>
      <c r="AF816" s="84"/>
      <c r="AG816" s="85"/>
      <c r="AI816" s="55"/>
      <c r="AK816" s="86"/>
      <c r="AL816" s="87"/>
      <c r="AN816" s="88"/>
      <c r="AO816" s="89"/>
      <c r="AP816" s="89"/>
      <c r="AQ816" s="89"/>
      <c r="AR816" s="90"/>
      <c r="AT816" s="91"/>
      <c r="AU816" s="89"/>
      <c r="AV816" s="89"/>
      <c r="AW816" s="89"/>
      <c r="AX816" s="89"/>
      <c r="AY816" s="92"/>
      <c r="BA816" s="70"/>
      <c r="BB816" s="71"/>
      <c r="BC816" s="72"/>
      <c r="BD816" s="73"/>
      <c r="BF816" s="88"/>
      <c r="BG816" s="89"/>
      <c r="BH816" s="89"/>
      <c r="BI816" s="89"/>
      <c r="BJ816" s="90"/>
      <c r="BL816" s="91"/>
      <c r="BM816" s="89"/>
      <c r="BN816" s="89"/>
      <c r="BO816" s="89"/>
      <c r="BP816" s="89"/>
      <c r="BQ816" s="92"/>
      <c r="BS816" s="70"/>
      <c r="BT816" s="71"/>
      <c r="BU816" s="72"/>
      <c r="BV816" s="73"/>
      <c r="BX816" s="88"/>
      <c r="BY816" s="89"/>
      <c r="BZ816" s="89"/>
      <c r="CA816" s="89"/>
      <c r="CB816" s="90"/>
      <c r="CD816" s="91"/>
      <c r="CE816" s="89"/>
      <c r="CF816" s="89"/>
      <c r="CG816" s="89"/>
      <c r="CH816" s="89"/>
      <c r="CI816" s="92"/>
      <c r="CK816" s="70"/>
    </row>
    <row r="817" spans="1:89" s="125" customFormat="1" x14ac:dyDescent="0.3">
      <c r="A817" s="93" t="s">
        <v>19</v>
      </c>
      <c r="B817" s="94"/>
      <c r="C817"/>
      <c r="D817" s="95"/>
      <c r="E817" s="96"/>
      <c r="F817" s="96"/>
      <c r="G817" s="96"/>
      <c r="H817" s="97"/>
      <c r="I817"/>
      <c r="J817" s="98"/>
      <c r="K817" s="99"/>
      <c r="L817" s="99"/>
      <c r="M817" s="99"/>
      <c r="N817" s="99"/>
      <c r="O817" s="100"/>
      <c r="P817"/>
      <c r="Q817" s="101"/>
      <c r="R817"/>
      <c r="S817" s="93" t="s">
        <v>19</v>
      </c>
      <c r="T817" s="94"/>
      <c r="U817"/>
      <c r="V817" s="95"/>
      <c r="W817" s="96"/>
      <c r="X817" s="96"/>
      <c r="Y817" s="96"/>
      <c r="Z817" s="97"/>
      <c r="AA817"/>
      <c r="AB817" s="98"/>
      <c r="AC817" s="99"/>
      <c r="AD817" s="99"/>
      <c r="AE817" s="99"/>
      <c r="AF817" s="99"/>
      <c r="AG817" s="100"/>
      <c r="AH817"/>
      <c r="AI817" s="101"/>
      <c r="AJ817"/>
      <c r="AK817" s="102" t="s">
        <v>20</v>
      </c>
      <c r="AL817" s="103"/>
      <c r="AM817" s="26"/>
      <c r="AN817" s="104"/>
      <c r="AO817" s="105"/>
      <c r="AP817" s="105"/>
      <c r="AQ817" s="105"/>
      <c r="AR817" s="106"/>
      <c r="AS817" s="107"/>
      <c r="AT817" s="108"/>
      <c r="AU817" s="105"/>
      <c r="AV817" s="105"/>
      <c r="AW817" s="105"/>
      <c r="AX817" s="105"/>
      <c r="AY817" s="109"/>
      <c r="AZ817" s="26"/>
      <c r="BA817" s="110"/>
      <c r="BB817" s="111"/>
      <c r="BC817" s="93" t="str">
        <f t="shared" ref="BC817:BC836" si="976">BC790</f>
        <v>GAN.CRIANZA</v>
      </c>
      <c r="BD817" s="94"/>
      <c r="BE817" s="112"/>
      <c r="BF817" s="113"/>
      <c r="BG817" s="114"/>
      <c r="BH817" s="114"/>
      <c r="BI817" s="114"/>
      <c r="BJ817" s="115"/>
      <c r="BK817" s="112"/>
      <c r="BL817" s="116"/>
      <c r="BM817" s="114"/>
      <c r="BN817" s="114"/>
      <c r="BO817" s="114"/>
      <c r="BP817" s="114"/>
      <c r="BQ817" s="117"/>
      <c r="BR817" s="26"/>
      <c r="BS817" s="118"/>
      <c r="BT817" s="111"/>
      <c r="BU817" s="93" t="str">
        <f t="shared" ref="BU817:BU836" si="977">BU790</f>
        <v>GAN.CRIANZA</v>
      </c>
      <c r="BV817" s="94"/>
      <c r="BW817" s="112"/>
      <c r="BX817" s="119"/>
      <c r="BY817" s="120"/>
      <c r="BZ817" s="120"/>
      <c r="CA817" s="120"/>
      <c r="CB817" s="121"/>
      <c r="CC817" s="112"/>
      <c r="CD817" s="122"/>
      <c r="CE817" s="120"/>
      <c r="CF817" s="120"/>
      <c r="CG817" s="120"/>
      <c r="CH817" s="120"/>
      <c r="CI817" s="123"/>
      <c r="CJ817" s="26"/>
      <c r="CK817" s="124"/>
    </row>
    <row r="818" spans="1:89" x14ac:dyDescent="0.3">
      <c r="A818" s="126" t="str">
        <f t="shared" ref="A818:A823" si="978">+A791</f>
        <v xml:space="preserve">BECERRAS </v>
      </c>
      <c r="B818" s="127">
        <f t="shared" ref="B818:B823" si="979">+Q791</f>
        <v>0</v>
      </c>
      <c r="D818" s="128"/>
      <c r="E818" s="129"/>
      <c r="F818" s="129"/>
      <c r="G818" s="129"/>
      <c r="H818" s="130"/>
      <c r="I818" s="131"/>
      <c r="J818" s="132"/>
      <c r="K818" s="129"/>
      <c r="L818" s="129"/>
      <c r="M818" s="129"/>
      <c r="N818" s="129"/>
      <c r="O818" s="133"/>
      <c r="Q818" s="134">
        <f t="shared" ref="Q818:Q823" si="980">SUM(B818+D818+E818+F818+G818+H818-J818-K818-L818-M818-N818-O818)</f>
        <v>0</v>
      </c>
      <c r="S818" s="126" t="str">
        <f t="shared" ref="S818:S823" si="981">+S791</f>
        <v xml:space="preserve">BECERRAS </v>
      </c>
      <c r="T818" s="135">
        <f t="shared" ref="T818:T823" si="982">+AI791</f>
        <v>71</v>
      </c>
      <c r="V818" s="136"/>
      <c r="W818" s="137"/>
      <c r="X818" s="137"/>
      <c r="Y818" s="137"/>
      <c r="Z818" s="138"/>
      <c r="AB818" s="139"/>
      <c r="AC818" s="137"/>
      <c r="AD818" s="137"/>
      <c r="AE818" s="137"/>
      <c r="AF818" s="137"/>
      <c r="AG818" s="140"/>
      <c r="AI818" s="134">
        <f t="shared" ref="AI818:AI823" si="983">SUM(T818+V818+W818+X818+Y818+Z818-AB818-AC818-AD818-AE818-AF818-AG818)</f>
        <v>71</v>
      </c>
      <c r="AK818" s="141" t="str">
        <f t="shared" ref="AK818:AK823" si="984">AK791</f>
        <v>POTRO HEMBRA</v>
      </c>
      <c r="AL818" s="142">
        <f t="shared" ref="AL818:AL823" si="985">+BA791</f>
        <v>4</v>
      </c>
      <c r="AN818" s="143"/>
      <c r="AO818" s="144"/>
      <c r="AP818" s="144"/>
      <c r="AQ818" s="144"/>
      <c r="AR818" s="145"/>
      <c r="AS818" s="146"/>
      <c r="AT818" s="147"/>
      <c r="AU818" s="144"/>
      <c r="AV818" s="144"/>
      <c r="AW818" s="144"/>
      <c r="AX818" s="144"/>
      <c r="AY818" s="148"/>
      <c r="BA818" s="110">
        <f t="shared" ref="BA818:BA823" si="986">SUM(AL818+AN818+AO818+AP818+AQ818+AR818-AT818-AU818-AV818-AW818-AX818-AY818)</f>
        <v>4</v>
      </c>
      <c r="BB818" s="149"/>
      <c r="BC818" s="126" t="str">
        <f t="shared" si="976"/>
        <v xml:space="preserve">BECERRAS </v>
      </c>
      <c r="BD818" s="127">
        <f t="shared" ref="BD818:BD823" si="987">+BS791</f>
        <v>0</v>
      </c>
      <c r="BF818" s="150"/>
      <c r="BG818" s="151"/>
      <c r="BH818" s="151"/>
      <c r="BI818" s="151"/>
      <c r="BJ818" s="152"/>
      <c r="BL818" s="153"/>
      <c r="BM818" s="151"/>
      <c r="BN818" s="151"/>
      <c r="BO818" s="151"/>
      <c r="BP818" s="151"/>
      <c r="BQ818" s="154"/>
      <c r="BS818" s="110">
        <f t="shared" ref="BS818:BS823" si="988">SUM(BD818+BF818+BG818+BH818+BI818+BJ818-BL818-BM818-BN818-BO818-BP818-BQ818)</f>
        <v>0</v>
      </c>
      <c r="BT818" s="149"/>
      <c r="BU818" s="126" t="str">
        <f t="shared" si="977"/>
        <v xml:space="preserve">BECERRAS </v>
      </c>
      <c r="BV818" s="127">
        <f t="shared" ref="BV818:BV823" si="989">+CK791</f>
        <v>0</v>
      </c>
      <c r="BX818" s="155"/>
      <c r="BY818" s="156"/>
      <c r="BZ818" s="156"/>
      <c r="CA818" s="156"/>
      <c r="CB818" s="157"/>
      <c r="CD818" s="158"/>
      <c r="CE818" s="156"/>
      <c r="CF818" s="156"/>
      <c r="CG818" s="156"/>
      <c r="CH818" s="156"/>
      <c r="CI818" s="159"/>
      <c r="CK818" s="110">
        <f t="shared" ref="CK818:CK823" si="990">SUM(BV818+BX818+BY818+BZ818+CA818+CB818-CD818-CE818-CF818-CG818-CH818-CI818)</f>
        <v>0</v>
      </c>
    </row>
    <row r="819" spans="1:89" x14ac:dyDescent="0.3">
      <c r="A819" s="126" t="str">
        <f t="shared" si="978"/>
        <v>BECERROS</v>
      </c>
      <c r="B819" s="127">
        <f t="shared" si="979"/>
        <v>0</v>
      </c>
      <c r="D819" s="128"/>
      <c r="E819" s="129"/>
      <c r="F819" s="129"/>
      <c r="G819" s="129"/>
      <c r="H819" s="130"/>
      <c r="I819" s="131"/>
      <c r="J819" s="132"/>
      <c r="K819" s="129"/>
      <c r="L819" s="129"/>
      <c r="M819" s="129"/>
      <c r="N819" s="129"/>
      <c r="O819" s="133"/>
      <c r="Q819" s="134">
        <f t="shared" si="980"/>
        <v>0</v>
      </c>
      <c r="S819" s="126" t="str">
        <f t="shared" si="981"/>
        <v>BECERROS</v>
      </c>
      <c r="T819" s="135">
        <f t="shared" si="982"/>
        <v>70</v>
      </c>
      <c r="V819" s="136"/>
      <c r="W819" s="137"/>
      <c r="X819" s="137"/>
      <c r="Y819" s="137"/>
      <c r="Z819" s="138"/>
      <c r="AB819" s="139"/>
      <c r="AC819" s="137"/>
      <c r="AD819" s="137"/>
      <c r="AE819" s="137"/>
      <c r="AF819" s="137"/>
      <c r="AG819" s="140"/>
      <c r="AI819" s="134">
        <f t="shared" si="983"/>
        <v>70</v>
      </c>
      <c r="AK819" s="141" t="str">
        <f t="shared" si="984"/>
        <v>POTRO MACHO</v>
      </c>
      <c r="AL819" s="142">
        <f t="shared" si="985"/>
        <v>6</v>
      </c>
      <c r="AN819" s="143"/>
      <c r="AO819" s="144"/>
      <c r="AP819" s="144"/>
      <c r="AQ819" s="144"/>
      <c r="AR819" s="145"/>
      <c r="AS819" s="146"/>
      <c r="AT819" s="147"/>
      <c r="AU819" s="144"/>
      <c r="AV819" s="144"/>
      <c r="AW819" s="144"/>
      <c r="AX819" s="144"/>
      <c r="AY819" s="148"/>
      <c r="BA819" s="110">
        <f t="shared" si="986"/>
        <v>6</v>
      </c>
      <c r="BB819" s="149"/>
      <c r="BC819" s="126" t="str">
        <f t="shared" si="976"/>
        <v>BECERROS</v>
      </c>
      <c r="BD819" s="127">
        <f t="shared" si="987"/>
        <v>0</v>
      </c>
      <c r="BF819" s="150"/>
      <c r="BG819" s="151"/>
      <c r="BH819" s="151"/>
      <c r="BI819" s="151"/>
      <c r="BJ819" s="152"/>
      <c r="BL819" s="153"/>
      <c r="BM819" s="151"/>
      <c r="BN819" s="151"/>
      <c r="BO819" s="151"/>
      <c r="BP819" s="151"/>
      <c r="BQ819" s="154"/>
      <c r="BS819" s="110">
        <f t="shared" si="988"/>
        <v>0</v>
      </c>
      <c r="BT819" s="149"/>
      <c r="BU819" s="126" t="str">
        <f t="shared" si="977"/>
        <v>BECERROS</v>
      </c>
      <c r="BV819" s="127">
        <f t="shared" si="989"/>
        <v>0</v>
      </c>
      <c r="BX819" s="155"/>
      <c r="BY819" s="156"/>
      <c r="BZ819" s="156"/>
      <c r="CA819" s="156"/>
      <c r="CB819" s="157"/>
      <c r="CD819" s="158"/>
      <c r="CE819" s="156"/>
      <c r="CF819" s="156"/>
      <c r="CG819" s="156"/>
      <c r="CH819" s="156"/>
      <c r="CI819" s="159"/>
      <c r="CK819" s="110">
        <f t="shared" si="990"/>
        <v>0</v>
      </c>
    </row>
    <row r="820" spans="1:89" x14ac:dyDescent="0.3">
      <c r="A820" s="126" t="str">
        <f t="shared" si="978"/>
        <v>MAUTAS</v>
      </c>
      <c r="B820" s="127">
        <f t="shared" si="979"/>
        <v>54</v>
      </c>
      <c r="D820" s="95"/>
      <c r="E820" s="129"/>
      <c r="F820" s="129"/>
      <c r="G820" s="129"/>
      <c r="H820" s="130"/>
      <c r="I820" s="131"/>
      <c r="J820" s="132"/>
      <c r="K820" s="129"/>
      <c r="L820" s="129"/>
      <c r="M820" s="129"/>
      <c r="N820" s="129"/>
      <c r="O820" s="133"/>
      <c r="Q820" s="134">
        <f t="shared" si="980"/>
        <v>54</v>
      </c>
      <c r="S820" s="126" t="str">
        <f t="shared" si="981"/>
        <v>MAUTAS</v>
      </c>
      <c r="T820" s="135">
        <f t="shared" si="982"/>
        <v>0</v>
      </c>
      <c r="V820" s="95"/>
      <c r="W820" s="137"/>
      <c r="X820" s="137"/>
      <c r="Y820" s="137"/>
      <c r="Z820" s="138"/>
      <c r="AB820" s="139"/>
      <c r="AC820" s="137"/>
      <c r="AD820" s="137"/>
      <c r="AE820" s="137"/>
      <c r="AF820" s="137"/>
      <c r="AG820" s="140"/>
      <c r="AI820" s="134">
        <f t="shared" si="983"/>
        <v>0</v>
      </c>
      <c r="AK820" s="141" t="str">
        <f t="shared" si="984"/>
        <v>CABALLO</v>
      </c>
      <c r="AL820" s="142">
        <f t="shared" si="985"/>
        <v>8</v>
      </c>
      <c r="AN820" s="95"/>
      <c r="AO820" s="144"/>
      <c r="AP820" s="144"/>
      <c r="AQ820" s="144"/>
      <c r="AR820" s="145"/>
      <c r="AS820" s="146"/>
      <c r="AT820" s="147"/>
      <c r="AU820" s="144"/>
      <c r="AV820" s="144"/>
      <c r="AW820" s="144"/>
      <c r="AX820" s="144"/>
      <c r="AY820" s="148"/>
      <c r="BA820" s="110">
        <f t="shared" si="986"/>
        <v>8</v>
      </c>
      <c r="BB820" s="149"/>
      <c r="BC820" s="126" t="str">
        <f t="shared" si="976"/>
        <v>MAUTAS</v>
      </c>
      <c r="BD820" s="127">
        <f t="shared" si="987"/>
        <v>0</v>
      </c>
      <c r="BF820" s="113"/>
      <c r="BG820" s="151"/>
      <c r="BH820" s="151"/>
      <c r="BI820" s="151"/>
      <c r="BJ820" s="152"/>
      <c r="BL820" s="153"/>
      <c r="BM820" s="151"/>
      <c r="BN820" s="151"/>
      <c r="BO820" s="151"/>
      <c r="BP820" s="151"/>
      <c r="BQ820" s="154"/>
      <c r="BS820" s="110">
        <f t="shared" si="988"/>
        <v>0</v>
      </c>
      <c r="BT820" s="149"/>
      <c r="BU820" s="126" t="str">
        <f t="shared" si="977"/>
        <v>MAUTAS</v>
      </c>
      <c r="BV820" s="127">
        <f t="shared" si="989"/>
        <v>0</v>
      </c>
      <c r="BX820" s="119"/>
      <c r="BY820" s="156"/>
      <c r="BZ820" s="156"/>
      <c r="CA820" s="156"/>
      <c r="CB820" s="157"/>
      <c r="CD820" s="158"/>
      <c r="CE820" s="156"/>
      <c r="CF820" s="156"/>
      <c r="CG820" s="156"/>
      <c r="CH820" s="156"/>
      <c r="CI820" s="159"/>
      <c r="CK820" s="110">
        <f t="shared" si="990"/>
        <v>0</v>
      </c>
    </row>
    <row r="821" spans="1:89" x14ac:dyDescent="0.3">
      <c r="A821" s="126" t="str">
        <f t="shared" si="978"/>
        <v>MAUTES</v>
      </c>
      <c r="B821" s="127">
        <f t="shared" si="979"/>
        <v>308</v>
      </c>
      <c r="D821" s="95"/>
      <c r="E821" s="129"/>
      <c r="F821" s="129"/>
      <c r="G821" s="129"/>
      <c r="H821" s="130"/>
      <c r="I821" s="131"/>
      <c r="J821" s="132"/>
      <c r="K821" s="129"/>
      <c r="L821" s="129"/>
      <c r="M821" s="129"/>
      <c r="N821" s="129"/>
      <c r="O821" s="133"/>
      <c r="Q821" s="134">
        <f t="shared" si="980"/>
        <v>308</v>
      </c>
      <c r="S821" s="126" t="str">
        <f t="shared" si="981"/>
        <v>MAUTES</v>
      </c>
      <c r="T821" s="135">
        <f t="shared" si="982"/>
        <v>0</v>
      </c>
      <c r="V821" s="95"/>
      <c r="W821" s="137"/>
      <c r="X821" s="137"/>
      <c r="Y821" s="137"/>
      <c r="Z821" s="138"/>
      <c r="AB821" s="139"/>
      <c r="AC821" s="137"/>
      <c r="AD821" s="137"/>
      <c r="AE821" s="137"/>
      <c r="AF821" s="137"/>
      <c r="AG821" s="140"/>
      <c r="AI821" s="134">
        <f t="shared" si="983"/>
        <v>0</v>
      </c>
      <c r="AK821" s="141" t="str">
        <f t="shared" si="984"/>
        <v>YEGUA</v>
      </c>
      <c r="AL821" s="142">
        <f t="shared" si="985"/>
        <v>7</v>
      </c>
      <c r="AN821" s="95"/>
      <c r="AO821" s="144"/>
      <c r="AP821" s="144"/>
      <c r="AQ821" s="144"/>
      <c r="AR821" s="145"/>
      <c r="AS821" s="146"/>
      <c r="AT821" s="147"/>
      <c r="AU821" s="144"/>
      <c r="AV821" s="144"/>
      <c r="AW821" s="144"/>
      <c r="AX821" s="144"/>
      <c r="AY821" s="148"/>
      <c r="BA821" s="110">
        <f t="shared" si="986"/>
        <v>7</v>
      </c>
      <c r="BB821" s="149"/>
      <c r="BC821" s="126" t="str">
        <f t="shared" si="976"/>
        <v>MAUTES</v>
      </c>
      <c r="BD821" s="127">
        <f t="shared" si="987"/>
        <v>0</v>
      </c>
      <c r="BF821" s="113"/>
      <c r="BG821" s="151"/>
      <c r="BH821" s="151"/>
      <c r="BI821" s="151"/>
      <c r="BJ821" s="152"/>
      <c r="BL821" s="153"/>
      <c r="BM821" s="151"/>
      <c r="BN821" s="151"/>
      <c r="BO821" s="151"/>
      <c r="BP821" s="151"/>
      <c r="BQ821" s="154"/>
      <c r="BS821" s="110">
        <f t="shared" si="988"/>
        <v>0</v>
      </c>
      <c r="BT821" s="149"/>
      <c r="BU821" s="126" t="str">
        <f t="shared" si="977"/>
        <v>MAUTES</v>
      </c>
      <c r="BV821" s="127">
        <f t="shared" si="989"/>
        <v>0</v>
      </c>
      <c r="BX821" s="119"/>
      <c r="BY821" s="156"/>
      <c r="BZ821" s="156"/>
      <c r="CA821" s="156"/>
      <c r="CB821" s="157"/>
      <c r="CD821" s="158"/>
      <c r="CE821" s="156"/>
      <c r="CF821" s="156"/>
      <c r="CG821" s="156"/>
      <c r="CH821" s="156"/>
      <c r="CI821" s="159"/>
      <c r="CK821" s="110">
        <f t="shared" si="990"/>
        <v>0</v>
      </c>
    </row>
    <row r="822" spans="1:89" x14ac:dyDescent="0.3">
      <c r="A822" s="126">
        <f t="shared" si="978"/>
        <v>0</v>
      </c>
      <c r="B822" s="127">
        <f t="shared" si="979"/>
        <v>0</v>
      </c>
      <c r="D822" s="95"/>
      <c r="E822" s="129"/>
      <c r="F822" s="129"/>
      <c r="G822" s="129"/>
      <c r="H822" s="130"/>
      <c r="I822" s="131"/>
      <c r="J822" s="132"/>
      <c r="K822" s="129"/>
      <c r="L822" s="129"/>
      <c r="M822" s="129"/>
      <c r="N822" s="129"/>
      <c r="O822" s="133"/>
      <c r="Q822" s="134">
        <f t="shared" si="980"/>
        <v>0</v>
      </c>
      <c r="S822" s="126">
        <f t="shared" si="981"/>
        <v>0</v>
      </c>
      <c r="T822" s="135">
        <f t="shared" si="982"/>
        <v>0</v>
      </c>
      <c r="V822" s="95"/>
      <c r="W822" s="137"/>
      <c r="X822" s="137"/>
      <c r="Y822" s="137"/>
      <c r="Z822" s="138"/>
      <c r="AB822" s="139"/>
      <c r="AC822" s="137"/>
      <c r="AD822" s="137"/>
      <c r="AE822" s="137"/>
      <c r="AF822" s="137"/>
      <c r="AG822" s="140"/>
      <c r="AI822" s="134">
        <f t="shared" si="983"/>
        <v>0</v>
      </c>
      <c r="AK822" s="141">
        <f t="shared" si="984"/>
        <v>0</v>
      </c>
      <c r="AL822" s="142">
        <f t="shared" si="985"/>
        <v>0</v>
      </c>
      <c r="AN822" s="95"/>
      <c r="AO822" s="144"/>
      <c r="AP822" s="144"/>
      <c r="AQ822" s="144"/>
      <c r="AR822" s="145"/>
      <c r="AS822" s="146"/>
      <c r="AT822" s="147"/>
      <c r="AU822" s="144"/>
      <c r="AV822" s="144"/>
      <c r="AW822" s="144"/>
      <c r="AX822" s="144"/>
      <c r="AY822" s="148"/>
      <c r="BA822" s="110">
        <f t="shared" si="986"/>
        <v>0</v>
      </c>
      <c r="BB822" s="149"/>
      <c r="BC822" s="126">
        <f t="shared" si="976"/>
        <v>0</v>
      </c>
      <c r="BD822" s="127">
        <f t="shared" si="987"/>
        <v>0</v>
      </c>
      <c r="BF822" s="113"/>
      <c r="BG822" s="151"/>
      <c r="BH822" s="151"/>
      <c r="BI822" s="151"/>
      <c r="BJ822" s="152"/>
      <c r="BL822" s="153"/>
      <c r="BM822" s="151"/>
      <c r="BN822" s="151"/>
      <c r="BO822" s="151"/>
      <c r="BP822" s="151"/>
      <c r="BQ822" s="154"/>
      <c r="BS822" s="110">
        <f t="shared" si="988"/>
        <v>0</v>
      </c>
      <c r="BT822" s="149"/>
      <c r="BU822" s="126">
        <f t="shared" si="977"/>
        <v>0</v>
      </c>
      <c r="BV822" s="127">
        <f t="shared" si="989"/>
        <v>0</v>
      </c>
      <c r="BX822" s="119"/>
      <c r="BY822" s="156"/>
      <c r="BZ822" s="156"/>
      <c r="CA822" s="156"/>
      <c r="CB822" s="157"/>
      <c r="CD822" s="158"/>
      <c r="CE822" s="156"/>
      <c r="CF822" s="156"/>
      <c r="CG822" s="156"/>
      <c r="CH822" s="156"/>
      <c r="CI822" s="159"/>
      <c r="CK822" s="110">
        <f t="shared" si="990"/>
        <v>0</v>
      </c>
    </row>
    <row r="823" spans="1:89" x14ac:dyDescent="0.3">
      <c r="A823" s="126">
        <f t="shared" si="978"/>
        <v>0</v>
      </c>
      <c r="B823" s="127">
        <f t="shared" si="979"/>
        <v>0</v>
      </c>
      <c r="D823" s="95"/>
      <c r="E823" s="129"/>
      <c r="F823" s="129"/>
      <c r="G823" s="129"/>
      <c r="H823" s="130"/>
      <c r="I823" s="131"/>
      <c r="J823" s="132"/>
      <c r="K823" s="129"/>
      <c r="L823" s="129"/>
      <c r="M823" s="129"/>
      <c r="N823" s="129"/>
      <c r="O823" s="133"/>
      <c r="Q823" s="134">
        <f t="shared" si="980"/>
        <v>0</v>
      </c>
      <c r="S823" s="126">
        <f t="shared" si="981"/>
        <v>0</v>
      </c>
      <c r="T823" s="135">
        <f t="shared" si="982"/>
        <v>0</v>
      </c>
      <c r="V823" s="95"/>
      <c r="W823" s="137"/>
      <c r="X823" s="137"/>
      <c r="Y823" s="137"/>
      <c r="Z823" s="138"/>
      <c r="AB823" s="139"/>
      <c r="AC823" s="137"/>
      <c r="AD823" s="137"/>
      <c r="AE823" s="137"/>
      <c r="AF823" s="137"/>
      <c r="AG823" s="140"/>
      <c r="AI823" s="134">
        <f t="shared" si="983"/>
        <v>0</v>
      </c>
      <c r="AK823" s="141">
        <f t="shared" si="984"/>
        <v>0</v>
      </c>
      <c r="AL823" s="142">
        <f t="shared" si="985"/>
        <v>0</v>
      </c>
      <c r="AN823" s="95"/>
      <c r="AO823" s="144"/>
      <c r="AP823" s="144"/>
      <c r="AQ823" s="144"/>
      <c r="AR823" s="145"/>
      <c r="AS823" s="146"/>
      <c r="AT823" s="147"/>
      <c r="AU823" s="144"/>
      <c r="AV823" s="144"/>
      <c r="AW823" s="144"/>
      <c r="AX823" s="144"/>
      <c r="AY823" s="148"/>
      <c r="BA823" s="110">
        <f t="shared" si="986"/>
        <v>0</v>
      </c>
      <c r="BB823" s="149"/>
      <c r="BC823" s="126">
        <f t="shared" si="976"/>
        <v>0</v>
      </c>
      <c r="BD823" s="127">
        <f t="shared" si="987"/>
        <v>0</v>
      </c>
      <c r="BF823" s="113"/>
      <c r="BG823" s="151"/>
      <c r="BH823" s="151"/>
      <c r="BI823" s="151"/>
      <c r="BJ823" s="152"/>
      <c r="BL823" s="153"/>
      <c r="BM823" s="151"/>
      <c r="BN823" s="151"/>
      <c r="BO823" s="151"/>
      <c r="BP823" s="151"/>
      <c r="BQ823" s="154"/>
      <c r="BS823" s="110">
        <f t="shared" si="988"/>
        <v>0</v>
      </c>
      <c r="BT823" s="149"/>
      <c r="BU823" s="126">
        <f t="shared" si="977"/>
        <v>0</v>
      </c>
      <c r="BV823" s="127">
        <f t="shared" si="989"/>
        <v>0</v>
      </c>
      <c r="BX823" s="119"/>
      <c r="BY823" s="156"/>
      <c r="BZ823" s="156"/>
      <c r="CA823" s="156"/>
      <c r="CB823" s="157"/>
      <c r="CD823" s="158"/>
      <c r="CE823" s="156"/>
      <c r="CF823" s="156"/>
      <c r="CG823" s="156"/>
      <c r="CH823" s="156"/>
      <c r="CI823" s="159"/>
      <c r="CK823" s="110">
        <f t="shared" si="990"/>
        <v>0</v>
      </c>
    </row>
    <row r="824" spans="1:89" s="125" customFormat="1" x14ac:dyDescent="0.3">
      <c r="A824" s="93" t="s">
        <v>29</v>
      </c>
      <c r="B824" s="127"/>
      <c r="C824"/>
      <c r="D824" s="95"/>
      <c r="E824" s="160"/>
      <c r="F824" s="160"/>
      <c r="G824" s="160"/>
      <c r="H824" s="161"/>
      <c r="I824" s="131"/>
      <c r="J824" s="162"/>
      <c r="K824" s="163"/>
      <c r="L824" s="163"/>
      <c r="M824" s="163"/>
      <c r="N824" s="163"/>
      <c r="O824" s="164"/>
      <c r="P824"/>
      <c r="Q824" s="134"/>
      <c r="R824"/>
      <c r="S824" s="93" t="s">
        <v>29</v>
      </c>
      <c r="T824" s="135"/>
      <c r="U824"/>
      <c r="V824" s="95"/>
      <c r="W824" s="165"/>
      <c r="X824" s="165"/>
      <c r="Y824" s="165"/>
      <c r="Z824" s="166"/>
      <c r="AA824"/>
      <c r="AB824" s="167"/>
      <c r="AC824" s="168"/>
      <c r="AD824" s="168"/>
      <c r="AE824" s="168"/>
      <c r="AF824" s="168"/>
      <c r="AG824" s="169"/>
      <c r="AH824"/>
      <c r="AI824" s="101"/>
      <c r="AJ824"/>
      <c r="AK824" s="102" t="s">
        <v>30</v>
      </c>
      <c r="AL824" s="142"/>
      <c r="AM824" s="26"/>
      <c r="AN824" s="95"/>
      <c r="AO824" s="170"/>
      <c r="AP824" s="170"/>
      <c r="AQ824" s="170"/>
      <c r="AR824" s="171"/>
      <c r="AS824" s="107"/>
      <c r="AT824" s="172"/>
      <c r="AU824" s="170"/>
      <c r="AV824" s="170"/>
      <c r="AW824" s="170"/>
      <c r="AX824" s="170"/>
      <c r="AY824" s="173"/>
      <c r="AZ824" s="107"/>
      <c r="BA824" s="174"/>
      <c r="BB824" s="111"/>
      <c r="BC824" s="93" t="str">
        <f t="shared" si="976"/>
        <v>GAN. PRODUCCION</v>
      </c>
      <c r="BD824" s="127"/>
      <c r="BE824" s="26"/>
      <c r="BF824" s="113"/>
      <c r="BG824" s="114"/>
      <c r="BH824" s="114"/>
      <c r="BI824" s="114"/>
      <c r="BJ824" s="115"/>
      <c r="BK824" s="112"/>
      <c r="BL824" s="116"/>
      <c r="BM824" s="114"/>
      <c r="BN824" s="114"/>
      <c r="BO824" s="114"/>
      <c r="BP824" s="114"/>
      <c r="BQ824" s="117"/>
      <c r="BR824" s="26"/>
      <c r="BS824" s="118"/>
      <c r="BT824" s="111"/>
      <c r="BU824" s="93" t="str">
        <f t="shared" si="977"/>
        <v>GAN. PRODUCCION</v>
      </c>
      <c r="BV824" s="127"/>
      <c r="BW824" s="26"/>
      <c r="BX824" s="119"/>
      <c r="BY824" s="120"/>
      <c r="BZ824" s="120"/>
      <c r="CA824" s="120"/>
      <c r="CB824" s="121"/>
      <c r="CC824" s="112"/>
      <c r="CD824" s="122"/>
      <c r="CE824" s="120"/>
      <c r="CF824" s="120"/>
      <c r="CG824" s="120"/>
      <c r="CH824" s="120"/>
      <c r="CI824" s="123"/>
      <c r="CJ824" s="26"/>
      <c r="CK824" s="124"/>
    </row>
    <row r="825" spans="1:89" x14ac:dyDescent="0.3">
      <c r="A825" s="126" t="str">
        <f t="shared" ref="A825:A831" si="991">+A798</f>
        <v>VACAS EN PRODUCCION</v>
      </c>
      <c r="B825" s="127">
        <f t="shared" ref="B825:B831" si="992">+Q798</f>
        <v>0</v>
      </c>
      <c r="D825" s="95"/>
      <c r="E825" s="129"/>
      <c r="F825" s="129"/>
      <c r="G825" s="129"/>
      <c r="H825" s="130"/>
      <c r="I825" s="131"/>
      <c r="J825" s="132"/>
      <c r="K825" s="129"/>
      <c r="L825" s="129"/>
      <c r="M825" s="129"/>
      <c r="N825" s="129"/>
      <c r="O825" s="133"/>
      <c r="Q825" s="134">
        <f t="shared" ref="Q825:Q831" si="993">SUM(B825+D825+E825+F825+G825+H825-J825-K825-L825-M825-N825-O825)</f>
        <v>0</v>
      </c>
      <c r="S825" s="126" t="str">
        <f t="shared" ref="S825:S831" si="994">+S798</f>
        <v>VACAS EN PRODUCCION</v>
      </c>
      <c r="T825" s="135">
        <f t="shared" ref="T825:T831" si="995">+AI798</f>
        <v>168</v>
      </c>
      <c r="V825" s="95"/>
      <c r="W825" s="137"/>
      <c r="X825" s="137"/>
      <c r="Y825" s="137"/>
      <c r="Z825" s="138"/>
      <c r="AB825" s="139"/>
      <c r="AC825" s="137"/>
      <c r="AD825" s="137"/>
      <c r="AE825" s="137"/>
      <c r="AF825" s="137"/>
      <c r="AG825" s="140"/>
      <c r="AI825" s="134">
        <f t="shared" ref="AI825:AI831" si="996">SUM(T825+V825+W825+X825+Y825+Z825-AB825-AC825-AD825-AE825-AF825-AG825)</f>
        <v>168</v>
      </c>
      <c r="AK825" s="141" t="str">
        <f t="shared" ref="AK825:AK831" si="997">AK798</f>
        <v>POTRO HEMBRA</v>
      </c>
      <c r="AL825" s="142">
        <f t="shared" ref="AL825:AL831" si="998">+BA798</f>
        <v>1</v>
      </c>
      <c r="AN825" s="95"/>
      <c r="AO825" s="144"/>
      <c r="AP825" s="144"/>
      <c r="AQ825" s="144"/>
      <c r="AR825" s="145"/>
      <c r="AS825" s="146"/>
      <c r="AT825" s="147"/>
      <c r="AU825" s="144"/>
      <c r="AV825" s="144"/>
      <c r="AW825" s="144"/>
      <c r="AX825" s="144"/>
      <c r="AY825" s="148"/>
      <c r="BA825" s="110">
        <f t="shared" ref="BA825:BA831" si="999">SUM(AL825+AN825+AO825+AP825+AQ825+AR825-AT825-AU825-AV825-AW825-AX825-AY825)</f>
        <v>1</v>
      </c>
      <c r="BB825" s="149"/>
      <c r="BC825" s="126" t="str">
        <f t="shared" si="976"/>
        <v>VACAS EN PRODUCCION</v>
      </c>
      <c r="BD825" s="127">
        <f t="shared" ref="BD825:BD831" si="1000">+BS798</f>
        <v>0</v>
      </c>
      <c r="BF825" s="113"/>
      <c r="BG825" s="151"/>
      <c r="BH825" s="151"/>
      <c r="BI825" s="151"/>
      <c r="BJ825" s="152"/>
      <c r="BL825" s="153"/>
      <c r="BM825" s="151"/>
      <c r="BN825" s="151"/>
      <c r="BO825" s="151"/>
      <c r="BP825" s="151"/>
      <c r="BQ825" s="154"/>
      <c r="BS825" s="110">
        <f t="shared" ref="BS825:BS831" si="1001">SUM(BD825+BF825+BG825+BH825+BI825+BJ825-BL825-BM825-BN825-BO825-BP825-BQ825)</f>
        <v>0</v>
      </c>
      <c r="BT825" s="149"/>
      <c r="BU825" s="126" t="str">
        <f t="shared" si="977"/>
        <v>VACAS EN PRODUCCION</v>
      </c>
      <c r="BV825" s="127">
        <f>+CK798</f>
        <v>0</v>
      </c>
      <c r="BX825" s="119"/>
      <c r="BY825" s="156"/>
      <c r="BZ825" s="156"/>
      <c r="CA825" s="156"/>
      <c r="CB825" s="157"/>
      <c r="CD825" s="158"/>
      <c r="CE825" s="156"/>
      <c r="CF825" s="156"/>
      <c r="CG825" s="156"/>
      <c r="CH825" s="156"/>
      <c r="CI825" s="159"/>
      <c r="CK825" s="110">
        <f t="shared" ref="CK825:CK831" si="1002">SUM(BV825+BX825+BY825+BZ825+CA825+CB825-CD825-CE825-CF825-CG825-CH825-CI825)</f>
        <v>0</v>
      </c>
    </row>
    <row r="826" spans="1:89" x14ac:dyDescent="0.3">
      <c r="A826" s="126" t="str">
        <f t="shared" si="991"/>
        <v>VACAS PREÑADAS</v>
      </c>
      <c r="B826" s="127">
        <f t="shared" si="992"/>
        <v>0</v>
      </c>
      <c r="D826" s="95"/>
      <c r="E826" s="129"/>
      <c r="F826" s="129"/>
      <c r="G826" s="129"/>
      <c r="H826" s="130"/>
      <c r="I826" s="131"/>
      <c r="J826" s="132"/>
      <c r="K826" s="129"/>
      <c r="L826" s="129"/>
      <c r="M826" s="129"/>
      <c r="N826" s="129"/>
      <c r="O826" s="133"/>
      <c r="Q826" s="134">
        <f t="shared" si="993"/>
        <v>0</v>
      </c>
      <c r="S826" s="126" t="str">
        <f t="shared" si="994"/>
        <v>VACAS PREÑADAS</v>
      </c>
      <c r="T826" s="135">
        <f t="shared" si="995"/>
        <v>3</v>
      </c>
      <c r="V826" s="95"/>
      <c r="W826" s="137"/>
      <c r="X826" s="137"/>
      <c r="Y826" s="137"/>
      <c r="Z826" s="138"/>
      <c r="AB826" s="139"/>
      <c r="AC826" s="137"/>
      <c r="AD826" s="137"/>
      <c r="AE826" s="137"/>
      <c r="AF826" s="137"/>
      <c r="AG826" s="140"/>
      <c r="AI826" s="134">
        <f t="shared" si="996"/>
        <v>3</v>
      </c>
      <c r="AK826" s="141" t="str">
        <f t="shared" si="997"/>
        <v>POTRO MACHO</v>
      </c>
      <c r="AL826" s="142">
        <f t="shared" si="998"/>
        <v>0</v>
      </c>
      <c r="AN826" s="95"/>
      <c r="AO826" s="144"/>
      <c r="AP826" s="144"/>
      <c r="AQ826" s="144"/>
      <c r="AR826" s="145"/>
      <c r="AS826" s="146"/>
      <c r="AT826" s="147"/>
      <c r="AU826" s="144"/>
      <c r="AV826" s="144"/>
      <c r="AW826" s="144"/>
      <c r="AX826" s="144"/>
      <c r="AY826" s="148"/>
      <c r="BA826" s="110">
        <f t="shared" si="999"/>
        <v>0</v>
      </c>
      <c r="BB826" s="149"/>
      <c r="BC826" s="126" t="str">
        <f t="shared" si="976"/>
        <v>VACAS PREÑADAS</v>
      </c>
      <c r="BD826" s="127">
        <f t="shared" si="1000"/>
        <v>0</v>
      </c>
      <c r="BF826" s="113"/>
      <c r="BG826" s="151"/>
      <c r="BH826" s="151"/>
      <c r="BI826" s="151"/>
      <c r="BJ826" s="152"/>
      <c r="BL826" s="153"/>
      <c r="BM826" s="151"/>
      <c r="BN826" s="151"/>
      <c r="BO826" s="151"/>
      <c r="BP826" s="151"/>
      <c r="BQ826" s="154"/>
      <c r="BS826" s="110">
        <f t="shared" si="1001"/>
        <v>0</v>
      </c>
      <c r="BT826" s="149"/>
      <c r="BU826" s="126" t="str">
        <f t="shared" si="977"/>
        <v>VACAS PREÑADAS</v>
      </c>
      <c r="BV826" s="127">
        <f t="shared" ref="BV826:BV831" si="1003">+CK799</f>
        <v>0</v>
      </c>
      <c r="BX826" s="119"/>
      <c r="BY826" s="156"/>
      <c r="BZ826" s="156"/>
      <c r="CA826" s="156"/>
      <c r="CB826" s="157"/>
      <c r="CD826" s="158"/>
      <c r="CE826" s="156"/>
      <c r="CF826" s="156"/>
      <c r="CG826" s="156"/>
      <c r="CH826" s="156"/>
      <c r="CI826" s="159"/>
      <c r="CK826" s="110">
        <f t="shared" si="1002"/>
        <v>0</v>
      </c>
    </row>
    <row r="827" spans="1:89" x14ac:dyDescent="0.3">
      <c r="A827" s="126" t="str">
        <f t="shared" si="991"/>
        <v>VACAS VACIAS</v>
      </c>
      <c r="B827" s="127">
        <f t="shared" si="992"/>
        <v>2</v>
      </c>
      <c r="D827" s="95"/>
      <c r="E827" s="129"/>
      <c r="F827" s="129"/>
      <c r="G827" s="129"/>
      <c r="H827" s="130"/>
      <c r="I827" s="131"/>
      <c r="J827" s="132"/>
      <c r="K827" s="129"/>
      <c r="L827" s="129"/>
      <c r="M827" s="129"/>
      <c r="N827" s="129"/>
      <c r="O827" s="133"/>
      <c r="Q827" s="134">
        <f t="shared" si="993"/>
        <v>2</v>
      </c>
      <c r="S827" s="126" t="str">
        <f t="shared" si="994"/>
        <v>VACAS VACIAS</v>
      </c>
      <c r="T827" s="135">
        <f t="shared" si="995"/>
        <v>0</v>
      </c>
      <c r="V827" s="95"/>
      <c r="W827" s="137"/>
      <c r="X827" s="137"/>
      <c r="Y827" s="137"/>
      <c r="Z827" s="138"/>
      <c r="AB827" s="139"/>
      <c r="AC827" s="137"/>
      <c r="AD827" s="137"/>
      <c r="AE827" s="137"/>
      <c r="AF827" s="137"/>
      <c r="AG827" s="140"/>
      <c r="AI827" s="134">
        <f t="shared" si="996"/>
        <v>0</v>
      </c>
      <c r="AK827" s="141" t="str">
        <f t="shared" si="997"/>
        <v>CABALLO</v>
      </c>
      <c r="AL827" s="142">
        <f t="shared" si="998"/>
        <v>1</v>
      </c>
      <c r="AN827" s="95"/>
      <c r="AO827" s="144"/>
      <c r="AP827" s="144"/>
      <c r="AQ827" s="144"/>
      <c r="AR827" s="145"/>
      <c r="AS827" s="146"/>
      <c r="AT827" s="147"/>
      <c r="AU827" s="144"/>
      <c r="AV827" s="144"/>
      <c r="AW827" s="144"/>
      <c r="AX827" s="144"/>
      <c r="AY827" s="148"/>
      <c r="BA827" s="110">
        <f t="shared" si="999"/>
        <v>1</v>
      </c>
      <c r="BB827" s="149"/>
      <c r="BC827" s="126" t="str">
        <f t="shared" si="976"/>
        <v>VACAS VACIAS</v>
      </c>
      <c r="BD827" s="127">
        <f t="shared" si="1000"/>
        <v>0</v>
      </c>
      <c r="BF827" s="113"/>
      <c r="BG827" s="151"/>
      <c r="BH827" s="151"/>
      <c r="BI827" s="151"/>
      <c r="BJ827" s="152"/>
      <c r="BL827" s="153"/>
      <c r="BM827" s="151"/>
      <c r="BN827" s="151"/>
      <c r="BO827" s="151"/>
      <c r="BP827" s="151"/>
      <c r="BQ827" s="154"/>
      <c r="BS827" s="110">
        <f t="shared" si="1001"/>
        <v>0</v>
      </c>
      <c r="BT827" s="149"/>
      <c r="BU827" s="126" t="str">
        <f t="shared" si="977"/>
        <v>VACAS VACIAS</v>
      </c>
      <c r="BV827" s="127">
        <f t="shared" si="1003"/>
        <v>0</v>
      </c>
      <c r="BX827" s="119"/>
      <c r="BY827" s="156"/>
      <c r="BZ827" s="156"/>
      <c r="CA827" s="156"/>
      <c r="CB827" s="157"/>
      <c r="CD827" s="158"/>
      <c r="CE827" s="156"/>
      <c r="CF827" s="156"/>
      <c r="CG827" s="156"/>
      <c r="CH827" s="156"/>
      <c r="CI827" s="159"/>
      <c r="CK827" s="110">
        <f t="shared" si="1002"/>
        <v>0</v>
      </c>
    </row>
    <row r="828" spans="1:89" x14ac:dyDescent="0.3">
      <c r="A828" s="126" t="str">
        <f t="shared" si="991"/>
        <v>NOVILLAS VACIAS</v>
      </c>
      <c r="B828" s="127">
        <f t="shared" si="992"/>
        <v>1</v>
      </c>
      <c r="D828" s="95"/>
      <c r="E828" s="129"/>
      <c r="F828" s="129"/>
      <c r="G828" s="129"/>
      <c r="H828" s="130"/>
      <c r="I828" s="131"/>
      <c r="J828" s="132"/>
      <c r="K828" s="129"/>
      <c r="L828" s="129"/>
      <c r="M828" s="129"/>
      <c r="N828" s="129"/>
      <c r="O828" s="133"/>
      <c r="Q828" s="134">
        <f t="shared" si="993"/>
        <v>1</v>
      </c>
      <c r="S828" s="126" t="str">
        <f t="shared" si="994"/>
        <v>NOVILLAS VACIAS</v>
      </c>
      <c r="T828" s="135">
        <f t="shared" si="995"/>
        <v>0</v>
      </c>
      <c r="V828" s="95"/>
      <c r="W828" s="137"/>
      <c r="X828" s="137"/>
      <c r="Y828" s="137"/>
      <c r="Z828" s="138"/>
      <c r="AB828" s="139"/>
      <c r="AC828" s="137"/>
      <c r="AD828" s="137"/>
      <c r="AE828" s="137"/>
      <c r="AF828" s="137"/>
      <c r="AG828" s="140"/>
      <c r="AI828" s="134">
        <f t="shared" si="996"/>
        <v>0</v>
      </c>
      <c r="AK828" s="141" t="str">
        <f t="shared" si="997"/>
        <v>YEGUA</v>
      </c>
      <c r="AL828" s="142">
        <f t="shared" si="998"/>
        <v>1</v>
      </c>
      <c r="AN828" s="95"/>
      <c r="AO828" s="144"/>
      <c r="AP828" s="144"/>
      <c r="AQ828" s="144"/>
      <c r="AR828" s="145"/>
      <c r="AS828" s="146"/>
      <c r="AT828" s="147"/>
      <c r="AU828" s="144"/>
      <c r="AV828" s="144"/>
      <c r="AW828" s="144"/>
      <c r="AX828" s="144"/>
      <c r="AY828" s="148"/>
      <c r="BA828" s="110">
        <f t="shared" si="999"/>
        <v>1</v>
      </c>
      <c r="BB828" s="149"/>
      <c r="BC828" s="126" t="str">
        <f t="shared" si="976"/>
        <v>NOVILLAS VACIAS</v>
      </c>
      <c r="BD828" s="127">
        <f t="shared" si="1000"/>
        <v>0</v>
      </c>
      <c r="BF828" s="113"/>
      <c r="BG828" s="151"/>
      <c r="BH828" s="151"/>
      <c r="BI828" s="151"/>
      <c r="BJ828" s="152"/>
      <c r="BL828" s="153"/>
      <c r="BM828" s="151"/>
      <c r="BN828" s="151"/>
      <c r="BO828" s="151"/>
      <c r="BP828" s="151"/>
      <c r="BQ828" s="154"/>
      <c r="BS828" s="110">
        <f t="shared" si="1001"/>
        <v>0</v>
      </c>
      <c r="BT828" s="149"/>
      <c r="BU828" s="126" t="str">
        <f t="shared" si="977"/>
        <v>NOVILLAS VACIAS</v>
      </c>
      <c r="BV828" s="127">
        <f t="shared" si="1003"/>
        <v>0</v>
      </c>
      <c r="BX828" s="119"/>
      <c r="BY828" s="156"/>
      <c r="BZ828" s="156"/>
      <c r="CA828" s="156"/>
      <c r="CB828" s="157"/>
      <c r="CD828" s="158"/>
      <c r="CE828" s="156"/>
      <c r="CF828" s="156"/>
      <c r="CG828" s="156"/>
      <c r="CH828" s="156"/>
      <c r="CI828" s="159"/>
      <c r="CK828" s="110">
        <f t="shared" si="1002"/>
        <v>0</v>
      </c>
    </row>
    <row r="829" spans="1:89" x14ac:dyDescent="0.3">
      <c r="A829" s="126" t="str">
        <f t="shared" si="991"/>
        <v xml:space="preserve">NOVILLAS PREÑADAS </v>
      </c>
      <c r="B829" s="127">
        <f t="shared" si="992"/>
        <v>0</v>
      </c>
      <c r="D829" s="95"/>
      <c r="E829" s="129"/>
      <c r="F829" s="129"/>
      <c r="G829" s="129"/>
      <c r="H829" s="130"/>
      <c r="I829" s="131"/>
      <c r="J829" s="132"/>
      <c r="K829" s="129"/>
      <c r="L829" s="129"/>
      <c r="M829" s="129"/>
      <c r="N829" s="129"/>
      <c r="O829" s="133"/>
      <c r="Q829" s="134">
        <f t="shared" si="993"/>
        <v>0</v>
      </c>
      <c r="S829" s="126" t="str">
        <f t="shared" si="994"/>
        <v xml:space="preserve">NOVILLAS PREÑADAS </v>
      </c>
      <c r="T829" s="135">
        <f t="shared" si="995"/>
        <v>3</v>
      </c>
      <c r="V829" s="95"/>
      <c r="W829" s="137"/>
      <c r="X829" s="137"/>
      <c r="Y829" s="137"/>
      <c r="Z829" s="138"/>
      <c r="AB829" s="139"/>
      <c r="AC829" s="137"/>
      <c r="AD829" s="137"/>
      <c r="AE829" s="137"/>
      <c r="AF829" s="137"/>
      <c r="AG829" s="140"/>
      <c r="AI829" s="134">
        <f t="shared" si="996"/>
        <v>3</v>
      </c>
      <c r="AK829" s="141">
        <f t="shared" si="997"/>
        <v>0</v>
      </c>
      <c r="AL829" s="142">
        <f t="shared" si="998"/>
        <v>0</v>
      </c>
      <c r="AN829" s="95"/>
      <c r="AO829" s="144"/>
      <c r="AP829" s="144"/>
      <c r="AQ829" s="144"/>
      <c r="AR829" s="145"/>
      <c r="AS829" s="146"/>
      <c r="AT829" s="147"/>
      <c r="AU829" s="144"/>
      <c r="AV829" s="144"/>
      <c r="AW829" s="144"/>
      <c r="AX829" s="144"/>
      <c r="AY829" s="148"/>
      <c r="BA829" s="110">
        <f t="shared" si="999"/>
        <v>0</v>
      </c>
      <c r="BB829" s="149"/>
      <c r="BC829" s="126" t="str">
        <f t="shared" si="976"/>
        <v xml:space="preserve">NOVILLAS PREÑADAS </v>
      </c>
      <c r="BD829" s="127">
        <f t="shared" si="1000"/>
        <v>0</v>
      </c>
      <c r="BF829" s="113"/>
      <c r="BG829" s="151"/>
      <c r="BH829" s="151"/>
      <c r="BI829" s="151"/>
      <c r="BJ829" s="152"/>
      <c r="BL829" s="153"/>
      <c r="BM829" s="151"/>
      <c r="BN829" s="151"/>
      <c r="BO829" s="151"/>
      <c r="BP829" s="151"/>
      <c r="BQ829" s="154"/>
      <c r="BS829" s="110">
        <f t="shared" si="1001"/>
        <v>0</v>
      </c>
      <c r="BT829" s="149"/>
      <c r="BU829" s="126" t="str">
        <f t="shared" si="977"/>
        <v xml:space="preserve">NOVILLAS PREÑADAS </v>
      </c>
      <c r="BV829" s="127">
        <f t="shared" si="1003"/>
        <v>0</v>
      </c>
      <c r="BX829" s="119"/>
      <c r="BY829" s="156"/>
      <c r="BZ829" s="156"/>
      <c r="CA829" s="156"/>
      <c r="CB829" s="157"/>
      <c r="CD829" s="158"/>
      <c r="CE829" s="156"/>
      <c r="CF829" s="156"/>
      <c r="CG829" s="156"/>
      <c r="CH829" s="156"/>
      <c r="CI829" s="159"/>
      <c r="CK829" s="110">
        <f t="shared" si="1002"/>
        <v>0</v>
      </c>
    </row>
    <row r="830" spans="1:89" x14ac:dyDescent="0.3">
      <c r="A830" s="126" t="str">
        <f t="shared" si="991"/>
        <v>TOROS</v>
      </c>
      <c r="B830" s="127">
        <f t="shared" si="992"/>
        <v>1</v>
      </c>
      <c r="D830" s="95"/>
      <c r="E830" s="129"/>
      <c r="F830" s="129"/>
      <c r="G830" s="129"/>
      <c r="H830" s="130"/>
      <c r="I830" s="131"/>
      <c r="J830" s="132"/>
      <c r="K830" s="129"/>
      <c r="L830" s="129"/>
      <c r="M830" s="129"/>
      <c r="N830" s="129"/>
      <c r="O830" s="133"/>
      <c r="Q830" s="134">
        <f t="shared" si="993"/>
        <v>1</v>
      </c>
      <c r="S830" s="126" t="str">
        <f t="shared" si="994"/>
        <v>TOROS</v>
      </c>
      <c r="T830" s="135">
        <f t="shared" si="995"/>
        <v>16</v>
      </c>
      <c r="V830" s="95"/>
      <c r="W830" s="137"/>
      <c r="X830" s="137"/>
      <c r="Y830" s="137"/>
      <c r="Z830" s="138"/>
      <c r="AB830" s="139"/>
      <c r="AC830" s="137"/>
      <c r="AD830" s="137"/>
      <c r="AE830" s="137"/>
      <c r="AF830" s="137"/>
      <c r="AG830" s="140"/>
      <c r="AI830" s="134">
        <f t="shared" si="996"/>
        <v>16</v>
      </c>
      <c r="AK830" s="141">
        <f t="shared" si="997"/>
        <v>0</v>
      </c>
      <c r="AL830" s="142">
        <f t="shared" si="998"/>
        <v>0</v>
      </c>
      <c r="AN830" s="95"/>
      <c r="AO830" s="144"/>
      <c r="AP830" s="144"/>
      <c r="AQ830" s="144"/>
      <c r="AR830" s="145"/>
      <c r="AS830" s="146"/>
      <c r="AT830" s="147"/>
      <c r="AU830" s="144"/>
      <c r="AV830" s="144"/>
      <c r="AW830" s="144"/>
      <c r="AX830" s="144"/>
      <c r="AY830" s="148"/>
      <c r="BA830" s="110">
        <f t="shared" si="999"/>
        <v>0</v>
      </c>
      <c r="BB830" s="149"/>
      <c r="BC830" s="126" t="str">
        <f t="shared" si="976"/>
        <v>TOROS</v>
      </c>
      <c r="BD830" s="127">
        <f t="shared" si="1000"/>
        <v>0</v>
      </c>
      <c r="BF830" s="113"/>
      <c r="BG830" s="151"/>
      <c r="BH830" s="151"/>
      <c r="BI830" s="151"/>
      <c r="BJ830" s="152"/>
      <c r="BL830" s="153"/>
      <c r="BM830" s="151"/>
      <c r="BN830" s="151"/>
      <c r="BO830" s="151"/>
      <c r="BP830" s="151"/>
      <c r="BQ830" s="154"/>
      <c r="BS830" s="110">
        <f t="shared" si="1001"/>
        <v>0</v>
      </c>
      <c r="BT830" s="149"/>
      <c r="BU830" s="126" t="str">
        <f t="shared" si="977"/>
        <v>TOROS</v>
      </c>
      <c r="BV830" s="127">
        <f t="shared" si="1003"/>
        <v>2</v>
      </c>
      <c r="BX830" s="119"/>
      <c r="BY830" s="156"/>
      <c r="BZ830" s="156"/>
      <c r="CA830" s="156"/>
      <c r="CB830" s="157"/>
      <c r="CD830" s="158"/>
      <c r="CE830" s="156"/>
      <c r="CF830" s="156"/>
      <c r="CG830" s="156"/>
      <c r="CH830" s="156"/>
      <c r="CI830" s="159"/>
      <c r="CK830" s="110">
        <f t="shared" si="1002"/>
        <v>2</v>
      </c>
    </row>
    <row r="831" spans="1:89" x14ac:dyDescent="0.3">
      <c r="A831" s="126">
        <f t="shared" si="991"/>
        <v>0</v>
      </c>
      <c r="B831" s="127">
        <f t="shared" si="992"/>
        <v>0</v>
      </c>
      <c r="D831" s="95"/>
      <c r="E831" s="129"/>
      <c r="F831" s="129"/>
      <c r="G831" s="129"/>
      <c r="H831" s="130"/>
      <c r="I831" s="131"/>
      <c r="J831" s="132"/>
      <c r="K831" s="129"/>
      <c r="L831" s="129"/>
      <c r="M831" s="129"/>
      <c r="N831" s="129"/>
      <c r="O831" s="133"/>
      <c r="Q831" s="134">
        <f t="shared" si="993"/>
        <v>0</v>
      </c>
      <c r="S831" s="126">
        <f t="shared" si="994"/>
        <v>0</v>
      </c>
      <c r="T831" s="135">
        <f t="shared" si="995"/>
        <v>0</v>
      </c>
      <c r="V831" s="95"/>
      <c r="W831" s="137"/>
      <c r="X831" s="137"/>
      <c r="Y831" s="137"/>
      <c r="Z831" s="138"/>
      <c r="AB831" s="139"/>
      <c r="AC831" s="137"/>
      <c r="AD831" s="137"/>
      <c r="AE831" s="137"/>
      <c r="AF831" s="137"/>
      <c r="AG831" s="140"/>
      <c r="AI831" s="134">
        <f t="shared" si="996"/>
        <v>0</v>
      </c>
      <c r="AK831" s="141">
        <f t="shared" si="997"/>
        <v>0</v>
      </c>
      <c r="AL831" s="142">
        <f t="shared" si="998"/>
        <v>0</v>
      </c>
      <c r="AN831" s="95"/>
      <c r="AO831" s="144"/>
      <c r="AP831" s="144"/>
      <c r="AQ831" s="144"/>
      <c r="AR831" s="145"/>
      <c r="AS831" s="146"/>
      <c r="AT831" s="147"/>
      <c r="AU831" s="144"/>
      <c r="AV831" s="144"/>
      <c r="AW831" s="144"/>
      <c r="AX831" s="144"/>
      <c r="AY831" s="148"/>
      <c r="BA831" s="110">
        <f t="shared" si="999"/>
        <v>0</v>
      </c>
      <c r="BB831" s="149"/>
      <c r="BC831" s="126">
        <f t="shared" si="976"/>
        <v>0</v>
      </c>
      <c r="BD831" s="127">
        <f t="shared" si="1000"/>
        <v>0</v>
      </c>
      <c r="BF831" s="113"/>
      <c r="BG831" s="151"/>
      <c r="BH831" s="151"/>
      <c r="BI831" s="151"/>
      <c r="BJ831" s="152"/>
      <c r="BL831" s="153"/>
      <c r="BM831" s="151"/>
      <c r="BN831" s="151"/>
      <c r="BO831" s="151"/>
      <c r="BP831" s="151"/>
      <c r="BQ831" s="154"/>
      <c r="BS831" s="110">
        <f t="shared" si="1001"/>
        <v>0</v>
      </c>
      <c r="BT831" s="149"/>
      <c r="BU831" s="126">
        <f t="shared" si="977"/>
        <v>0</v>
      </c>
      <c r="BV831" s="127">
        <f t="shared" si="1003"/>
        <v>0</v>
      </c>
      <c r="BX831" s="119"/>
      <c r="BY831" s="156"/>
      <c r="BZ831" s="156"/>
      <c r="CA831" s="156"/>
      <c r="CB831" s="157"/>
      <c r="CD831" s="158"/>
      <c r="CE831" s="156"/>
      <c r="CF831" s="156"/>
      <c r="CG831" s="156"/>
      <c r="CH831" s="156"/>
      <c r="CI831" s="159"/>
      <c r="CK831" s="110">
        <f t="shared" si="1002"/>
        <v>0</v>
      </c>
    </row>
    <row r="832" spans="1:89" s="125" customFormat="1" x14ac:dyDescent="0.3">
      <c r="A832" s="93" t="s">
        <v>37</v>
      </c>
      <c r="B832" s="127"/>
      <c r="C832"/>
      <c r="D832" s="95"/>
      <c r="E832" s="160"/>
      <c r="F832" s="160"/>
      <c r="G832" s="160"/>
      <c r="H832" s="161"/>
      <c r="I832" s="131"/>
      <c r="J832" s="175"/>
      <c r="K832" s="160"/>
      <c r="L832" s="160"/>
      <c r="M832" s="160"/>
      <c r="N832" s="160"/>
      <c r="O832" s="176"/>
      <c r="P832"/>
      <c r="Q832" s="134"/>
      <c r="R832"/>
      <c r="S832" s="93" t="s">
        <v>37</v>
      </c>
      <c r="T832" s="135"/>
      <c r="U832"/>
      <c r="V832" s="95"/>
      <c r="W832" s="165"/>
      <c r="X832" s="165"/>
      <c r="Y832" s="165"/>
      <c r="Z832" s="166"/>
      <c r="AA832"/>
      <c r="AB832" s="177"/>
      <c r="AC832" s="165"/>
      <c r="AD832" s="165"/>
      <c r="AE832" s="165"/>
      <c r="AF832" s="165"/>
      <c r="AG832" s="178"/>
      <c r="AH832"/>
      <c r="AI832" s="101"/>
      <c r="AJ832"/>
      <c r="AK832" s="102"/>
      <c r="AL832" s="142"/>
      <c r="AM832" s="26"/>
      <c r="AN832" s="95"/>
      <c r="AO832" s="170"/>
      <c r="AP832" s="170"/>
      <c r="AQ832" s="170"/>
      <c r="AR832" s="171"/>
      <c r="AS832" s="107"/>
      <c r="AT832" s="172"/>
      <c r="AU832" s="170"/>
      <c r="AV832" s="170"/>
      <c r="AW832" s="170"/>
      <c r="AX832" s="170"/>
      <c r="AY832" s="173"/>
      <c r="AZ832" s="107"/>
      <c r="BA832" s="174"/>
      <c r="BB832" s="111"/>
      <c r="BC832" s="93" t="str">
        <f>BC805</f>
        <v>GAN. CEBA</v>
      </c>
      <c r="BD832" s="127"/>
      <c r="BE832" s="26"/>
      <c r="BF832" s="113"/>
      <c r="BG832" s="114"/>
      <c r="BH832" s="114"/>
      <c r="BI832" s="114"/>
      <c r="BJ832" s="115"/>
      <c r="BK832" s="112"/>
      <c r="BL832" s="116"/>
      <c r="BM832" s="114"/>
      <c r="BN832" s="114"/>
      <c r="BO832" s="114"/>
      <c r="BP832" s="114"/>
      <c r="BQ832" s="117"/>
      <c r="BR832" s="26"/>
      <c r="BS832" s="118"/>
      <c r="BT832" s="111"/>
      <c r="BU832" s="93" t="str">
        <f>BU805</f>
        <v>GAN. CEBA</v>
      </c>
      <c r="BV832" s="127"/>
      <c r="BW832" s="26"/>
      <c r="BX832" s="119"/>
      <c r="BY832" s="120"/>
      <c r="BZ832" s="120"/>
      <c r="CA832" s="120"/>
      <c r="CB832" s="121"/>
      <c r="CC832" s="112"/>
      <c r="CD832" s="122"/>
      <c r="CE832" s="120"/>
      <c r="CF832" s="120"/>
      <c r="CG832" s="120"/>
      <c r="CH832" s="120"/>
      <c r="CI832" s="123"/>
      <c r="CJ832" s="26"/>
      <c r="CK832" s="124"/>
    </row>
    <row r="833" spans="1:91" x14ac:dyDescent="0.3">
      <c r="A833" s="126" t="str">
        <f>+A806</f>
        <v>NOVILLOS</v>
      </c>
      <c r="B833" s="127">
        <f>+Q806</f>
        <v>94</v>
      </c>
      <c r="D833" s="95"/>
      <c r="E833" s="129"/>
      <c r="F833" s="129"/>
      <c r="G833" s="129"/>
      <c r="H833" s="130"/>
      <c r="I833" s="131"/>
      <c r="J833" s="132"/>
      <c r="K833" s="129"/>
      <c r="L833" s="129"/>
      <c r="M833" s="129"/>
      <c r="N833" s="129"/>
      <c r="O833" s="133"/>
      <c r="Q833" s="134">
        <f>SUM(B833+D833+E833+F833+G833+H833-J833-K833-L833-M833-N833-O833)</f>
        <v>94</v>
      </c>
      <c r="S833" s="126" t="str">
        <f>+S806</f>
        <v>NOVILLOS</v>
      </c>
      <c r="T833" s="135">
        <f>+AI806</f>
        <v>0</v>
      </c>
      <c r="V833" s="95"/>
      <c r="W833" s="137"/>
      <c r="X833" s="137"/>
      <c r="Y833" s="137"/>
      <c r="Z833" s="138"/>
      <c r="AB833" s="139"/>
      <c r="AC833" s="137"/>
      <c r="AD833" s="137"/>
      <c r="AE833" s="137"/>
      <c r="AF833" s="137"/>
      <c r="AG833" s="140"/>
      <c r="AI833" s="134">
        <f>SUM(T833+V833+W833+X833+Y833+Z833-AB833-AC833-AD833-AE833-AF833-AG833)</f>
        <v>0</v>
      </c>
      <c r="AK833" s="179">
        <f>AK806</f>
        <v>0</v>
      </c>
      <c r="AL833" s="142">
        <f>+BA806</f>
        <v>0</v>
      </c>
      <c r="AN833" s="95"/>
      <c r="AO833" s="144"/>
      <c r="AP833" s="144"/>
      <c r="AQ833" s="144"/>
      <c r="AR833" s="145"/>
      <c r="AS833" s="146"/>
      <c r="AT833" s="147"/>
      <c r="AU833" s="144"/>
      <c r="AV833" s="144"/>
      <c r="AW833" s="144"/>
      <c r="AX833" s="144"/>
      <c r="AY833" s="148"/>
      <c r="BA833" s="110">
        <f>SUM(AL833+AN833+AO833+AP833+AQ833+AR833-AT833-AU833-AV833-AW833-AX833-AY833)</f>
        <v>0</v>
      </c>
      <c r="BB833" s="149"/>
      <c r="BC833" s="126" t="str">
        <f t="shared" si="976"/>
        <v>NOVILLOS</v>
      </c>
      <c r="BD833" s="127">
        <f>+BS806</f>
        <v>275</v>
      </c>
      <c r="BF833" s="113"/>
      <c r="BG833" s="151"/>
      <c r="BH833" s="151"/>
      <c r="BI833" s="151"/>
      <c r="BJ833" s="152"/>
      <c r="BL833" s="153"/>
      <c r="BM833" s="151"/>
      <c r="BN833" s="151"/>
      <c r="BO833" s="151"/>
      <c r="BP833" s="151"/>
      <c r="BQ833" s="154"/>
      <c r="BS833" s="110">
        <f>SUM(BD833+BF833+BG833+BH833+BI833+BJ833-BL833-BM833-BN833-BO833-BP833-BQ833)</f>
        <v>275</v>
      </c>
      <c r="BT833" s="149"/>
      <c r="BU833" s="126" t="str">
        <f t="shared" si="977"/>
        <v>NOVILLOS</v>
      </c>
      <c r="BV833" s="127">
        <f>+CK806</f>
        <v>176</v>
      </c>
      <c r="BX833" s="119"/>
      <c r="BY833" s="156"/>
      <c r="BZ833" s="156"/>
      <c r="CA833" s="156"/>
      <c r="CB833" s="157"/>
      <c r="CD833" s="158"/>
      <c r="CE833" s="156"/>
      <c r="CF833" s="156"/>
      <c r="CG833" s="156"/>
      <c r="CH833" s="156"/>
      <c r="CI833" s="159"/>
      <c r="CK833" s="110">
        <f>SUM(BV833+BX833+BY833+BZ833+CA833+CB833-CD833-CE833-CF833-CG833-CH833-CI833)</f>
        <v>176</v>
      </c>
    </row>
    <row r="834" spans="1:91" x14ac:dyDescent="0.3">
      <c r="A834" s="126" t="str">
        <f>+A807</f>
        <v>CALENTADORES</v>
      </c>
      <c r="B834" s="127">
        <f>+Q807</f>
        <v>0</v>
      </c>
      <c r="D834" s="95"/>
      <c r="E834" s="129"/>
      <c r="F834" s="129"/>
      <c r="G834" s="129"/>
      <c r="H834" s="130"/>
      <c r="I834" s="131"/>
      <c r="J834" s="132"/>
      <c r="K834" s="129"/>
      <c r="L834" s="129"/>
      <c r="M834" s="129"/>
      <c r="N834" s="129"/>
      <c r="O834" s="133"/>
      <c r="Q834" s="134">
        <f>SUM(B834+D834+E834+F834+G834+H834-J834-K834-L834-M834-N834-O834)</f>
        <v>0</v>
      </c>
      <c r="S834" s="126" t="str">
        <f>+S807</f>
        <v>CALENTADORES</v>
      </c>
      <c r="T834" s="135">
        <f>+AI807</f>
        <v>0</v>
      </c>
      <c r="V834" s="95"/>
      <c r="W834" s="137"/>
      <c r="X834" s="137"/>
      <c r="Y834" s="137"/>
      <c r="Z834" s="138"/>
      <c r="AB834" s="139"/>
      <c r="AC834" s="137"/>
      <c r="AD834" s="137"/>
      <c r="AE834" s="137"/>
      <c r="AF834" s="137"/>
      <c r="AG834" s="140"/>
      <c r="AI834" s="134">
        <f>SUM(T834+V834+W834+X834+Y834+Z834-AB834-AC834-AD834-AE834-AF834-AG834)</f>
        <v>0</v>
      </c>
      <c r="AK834" s="179">
        <f>AK807</f>
        <v>0</v>
      </c>
      <c r="AL834" s="142">
        <f>+BA807</f>
        <v>0</v>
      </c>
      <c r="AN834" s="95"/>
      <c r="AO834" s="144"/>
      <c r="AP834" s="144"/>
      <c r="AQ834" s="144"/>
      <c r="AR834" s="145"/>
      <c r="AS834" s="146"/>
      <c r="AT834" s="147"/>
      <c r="AU834" s="144"/>
      <c r="AV834" s="144"/>
      <c r="AW834" s="144"/>
      <c r="AX834" s="144"/>
      <c r="AY834" s="148"/>
      <c r="BA834" s="110">
        <f>SUM(AL834+AN834+AO834+AP834+AQ834+AR834-AT834-AU834-AV834-AW834-AX834-AY834)</f>
        <v>0</v>
      </c>
      <c r="BB834" s="149"/>
      <c r="BC834" s="126" t="str">
        <f t="shared" si="976"/>
        <v>CALENTADORES</v>
      </c>
      <c r="BD834" s="127">
        <f>+BS807</f>
        <v>0</v>
      </c>
      <c r="BF834" s="113"/>
      <c r="BG834" s="151"/>
      <c r="BH834" s="151"/>
      <c r="BI834" s="151"/>
      <c r="BJ834" s="152"/>
      <c r="BL834" s="153"/>
      <c r="BM834" s="151"/>
      <c r="BN834" s="151"/>
      <c r="BO834" s="151"/>
      <c r="BP834" s="151"/>
      <c r="BQ834" s="154"/>
      <c r="BS834" s="110">
        <f>SUM(BD834+BF834+BG834+BH834+BI834+BJ834-BL834-BM834-BN834-BO834-BP834-BQ834)</f>
        <v>0</v>
      </c>
      <c r="BT834" s="149"/>
      <c r="BU834" s="126" t="str">
        <f t="shared" si="977"/>
        <v>CALENTADORES</v>
      </c>
      <c r="BV834" s="127">
        <f>+CK807</f>
        <v>0</v>
      </c>
      <c r="BX834" s="119"/>
      <c r="BY834" s="156"/>
      <c r="BZ834" s="156"/>
      <c r="CA834" s="156"/>
      <c r="CB834" s="157"/>
      <c r="CD834" s="158"/>
      <c r="CE834" s="156"/>
      <c r="CF834" s="156"/>
      <c r="CG834" s="156"/>
      <c r="CH834" s="156"/>
      <c r="CI834" s="159"/>
      <c r="CK834" s="110">
        <f>SUM(BV834+BX834+BY834+BZ834+CA834+CB834-CD834-CE834-CF834-CG834-CH834-CI834)</f>
        <v>0</v>
      </c>
    </row>
    <row r="835" spans="1:91" x14ac:dyDescent="0.3">
      <c r="A835" s="126" t="str">
        <f>+A808</f>
        <v>VACAS CUCHILLO</v>
      </c>
      <c r="B835" s="127">
        <f>+Q808</f>
        <v>0</v>
      </c>
      <c r="D835" s="95"/>
      <c r="E835" s="129"/>
      <c r="F835" s="129"/>
      <c r="G835" s="129"/>
      <c r="H835" s="130"/>
      <c r="I835" s="131"/>
      <c r="J835" s="132"/>
      <c r="K835" s="129"/>
      <c r="L835" s="129"/>
      <c r="M835" s="129"/>
      <c r="N835" s="129"/>
      <c r="O835" s="133"/>
      <c r="Q835" s="134">
        <f>SUM(B835+D835+E835+F835+G835+H835-J835-K835-L835-M835-N835-O835)</f>
        <v>0</v>
      </c>
      <c r="S835" s="126" t="str">
        <f>+S808</f>
        <v>VACAS CUCHILLO</v>
      </c>
      <c r="T835" s="135">
        <f>+AI808</f>
        <v>0</v>
      </c>
      <c r="V835" s="95"/>
      <c r="W835" s="137"/>
      <c r="X835" s="137"/>
      <c r="Y835" s="137"/>
      <c r="Z835" s="138"/>
      <c r="AB835" s="139"/>
      <c r="AC835" s="137"/>
      <c r="AD835" s="137"/>
      <c r="AE835" s="137"/>
      <c r="AF835" s="137"/>
      <c r="AG835" s="140"/>
      <c r="AI835" s="134">
        <f>SUM(T835+V835+W835+X835+Y835+Z835-AB835-AC835-AD835-AE835-AF835-AG835)</f>
        <v>0</v>
      </c>
      <c r="AK835" s="179">
        <f>AK808</f>
        <v>0</v>
      </c>
      <c r="AL835" s="142">
        <f>+BA808</f>
        <v>0</v>
      </c>
      <c r="AN835" s="95"/>
      <c r="AO835" s="144"/>
      <c r="AP835" s="144"/>
      <c r="AQ835" s="144"/>
      <c r="AR835" s="145"/>
      <c r="AS835" s="146"/>
      <c r="AT835" s="147"/>
      <c r="AU835" s="144"/>
      <c r="AV835" s="144"/>
      <c r="AW835" s="144"/>
      <c r="AX835" s="144"/>
      <c r="AY835" s="148"/>
      <c r="BA835" s="110">
        <f>SUM(AL835+AN835+AO835+AP835+AQ835+AR835-AT835-AU835-AV835-AW835-AX835-AY835)</f>
        <v>0</v>
      </c>
      <c r="BB835" s="149"/>
      <c r="BC835" s="126" t="str">
        <f t="shared" si="976"/>
        <v>VACAS CUCHILLO</v>
      </c>
      <c r="BD835" s="127">
        <f>+BS808</f>
        <v>0</v>
      </c>
      <c r="BF835" s="113"/>
      <c r="BG835" s="151"/>
      <c r="BH835" s="151"/>
      <c r="BI835" s="151"/>
      <c r="BJ835" s="152"/>
      <c r="BL835" s="153"/>
      <c r="BM835" s="151"/>
      <c r="BN835" s="151"/>
      <c r="BO835" s="151"/>
      <c r="BP835" s="151"/>
      <c r="BQ835" s="154"/>
      <c r="BS835" s="110">
        <f>SUM(BD835+BF835+BG835+BH835+BI835+BJ835-BL835-BM835-BN835-BO835-BP835-BQ835)</f>
        <v>0</v>
      </c>
      <c r="BT835" s="149"/>
      <c r="BU835" s="126" t="str">
        <f t="shared" si="977"/>
        <v>VACAS CUCHILLO</v>
      </c>
      <c r="BV835" s="127">
        <f>+CK808</f>
        <v>0</v>
      </c>
      <c r="BX835" s="119"/>
      <c r="BY835" s="156"/>
      <c r="BZ835" s="156"/>
      <c r="CA835" s="156"/>
      <c r="CB835" s="157"/>
      <c r="CD835" s="158"/>
      <c r="CE835" s="156"/>
      <c r="CF835" s="156"/>
      <c r="CG835" s="156"/>
      <c r="CH835" s="156"/>
      <c r="CI835" s="159"/>
      <c r="CK835" s="110">
        <f>SUM(BV835+BX835+BY835+BZ835+CA835+CB835-CD835-CE835-CF835-CG835-CH835-CI835)</f>
        <v>0</v>
      </c>
    </row>
    <row r="836" spans="1:91" ht="15" thickBot="1" x14ac:dyDescent="0.35">
      <c r="A836" s="126" t="str">
        <f>+A809</f>
        <v>NOVILLAS CUCHILLOS</v>
      </c>
      <c r="B836" s="127">
        <f>+Q809</f>
        <v>0</v>
      </c>
      <c r="D836" s="95"/>
      <c r="E836" s="180"/>
      <c r="F836" s="180"/>
      <c r="G836" s="180"/>
      <c r="H836" s="181"/>
      <c r="I836" s="131"/>
      <c r="J836" s="182"/>
      <c r="K836" s="183"/>
      <c r="L836" s="183"/>
      <c r="M836" s="183"/>
      <c r="N836" s="183"/>
      <c r="O836" s="184"/>
      <c r="Q836" s="134">
        <f>SUM(B836+D836+E836+F836+G836+H836-J836-K836-L836-M836-N836-O836)</f>
        <v>0</v>
      </c>
      <c r="S836" s="126" t="str">
        <f>+S809</f>
        <v>NOVILLAS CUCHILLOS</v>
      </c>
      <c r="T836" s="135">
        <f>+AI809</f>
        <v>0</v>
      </c>
      <c r="V836" s="95"/>
      <c r="W836" s="185"/>
      <c r="X836" s="185"/>
      <c r="Y836" s="185"/>
      <c r="Z836" s="186"/>
      <c r="AB836" s="187"/>
      <c r="AC836" s="188"/>
      <c r="AD836" s="188"/>
      <c r="AE836" s="188"/>
      <c r="AF836" s="188"/>
      <c r="AG836" s="189"/>
      <c r="AI836" s="134">
        <f>SUM(T836+V836+W836+X836+Y836+Z836-AB836-AC836-AD836-AE836-AF836-AG836)</f>
        <v>0</v>
      </c>
      <c r="AK836" s="179">
        <f>AK809</f>
        <v>0</v>
      </c>
      <c r="AL836" s="142">
        <f>+BA809</f>
        <v>0</v>
      </c>
      <c r="AN836" s="95"/>
      <c r="AO836" s="190"/>
      <c r="AP836" s="190"/>
      <c r="AQ836" s="190"/>
      <c r="AR836" s="191"/>
      <c r="AS836" s="146"/>
      <c r="AT836" s="192"/>
      <c r="AU836" s="193"/>
      <c r="AV836" s="193"/>
      <c r="AW836" s="193"/>
      <c r="AX836" s="193"/>
      <c r="AY836" s="194"/>
      <c r="BA836" s="110">
        <f>SUM(AL836+AN836+AO836+AP836+AQ836+AR836-AT836-AU836-AV836-AW836-AX836-AY836)</f>
        <v>0</v>
      </c>
      <c r="BB836" s="149"/>
      <c r="BC836" s="126" t="str">
        <f t="shared" si="976"/>
        <v>NOVILLAS CUCHILLOS</v>
      </c>
      <c r="BD836" s="127">
        <f>+BS809</f>
        <v>0</v>
      </c>
      <c r="BF836" s="113"/>
      <c r="BG836" s="151"/>
      <c r="BH836" s="151"/>
      <c r="BI836" s="151"/>
      <c r="BJ836" s="152"/>
      <c r="BL836" s="153"/>
      <c r="BM836" s="151"/>
      <c r="BN836" s="151"/>
      <c r="BO836" s="151"/>
      <c r="BP836" s="151"/>
      <c r="BQ836" s="154"/>
      <c r="BS836" s="110">
        <f>SUM(BD836+BF836+BG836+BH836+BI836+BJ836-BL836-BM836-BN836-BO836-BP836-BQ836)</f>
        <v>0</v>
      </c>
      <c r="BT836" s="149"/>
      <c r="BU836" s="126" t="str">
        <f t="shared" si="977"/>
        <v>NOVILLAS CUCHILLOS</v>
      </c>
      <c r="BV836" s="127">
        <f>+CK809</f>
        <v>0</v>
      </c>
      <c r="BX836" s="119"/>
      <c r="BY836" s="156"/>
      <c r="BZ836" s="156"/>
      <c r="CA836" s="156"/>
      <c r="CB836" s="157"/>
      <c r="CD836" s="158"/>
      <c r="CE836" s="156"/>
      <c r="CF836" s="156"/>
      <c r="CG836" s="156"/>
      <c r="CH836" s="156"/>
      <c r="CI836" s="159"/>
      <c r="CK836" s="110">
        <f>SUM(BV836+BX836+BY836+BZ836+CA836+CB836-CD836-CE836-CF836-CG836-CH836-CI836)</f>
        <v>0</v>
      </c>
    </row>
    <row r="837" spans="1:91" ht="13.5" customHeight="1" x14ac:dyDescent="0.3">
      <c r="A837" s="195" t="s">
        <v>42</v>
      </c>
      <c r="B837" s="196">
        <f>SUM(B818:B836)</f>
        <v>460</v>
      </c>
      <c r="D837" s="197">
        <f>+D818+D819+D820+D821+D822+D823+D825+D826+D827+D828+D829+D830+D831+D833+D834+D835+D836</f>
        <v>0</v>
      </c>
      <c r="E837" s="197">
        <f>+E818+E819+E820+E821+E822+E823+E825+E826+E827+E828+E829+E830+E831+E833+E834+E835+E836</f>
        <v>0</v>
      </c>
      <c r="F837" s="197">
        <f>+F818+F819+F820+F821+F822+F823+F825+F826+F827+F828+F829+F830+F831+F833+F834+F835+F836</f>
        <v>0</v>
      </c>
      <c r="G837" s="197">
        <f>+G818+G819+G820+G821+G822+G823+G825+G826+G827+G828+G829+G830+G831+G833+G834+G835+G836</f>
        <v>0</v>
      </c>
      <c r="H837" s="197">
        <f>+H818+H819+H820+H821+H822+H823+H825+H826+H827+H828+H829+H830+H831+H833+H834+H835+H836</f>
        <v>0</v>
      </c>
      <c r="J837" s="198">
        <f t="shared" ref="J837:O837" si="1004">+J818+J819+J820+J821+J822+J823+J825+J826+J827+J828+J829+J830+J831+J833+J834+J835+J836</f>
        <v>0</v>
      </c>
      <c r="K837" s="198">
        <f t="shared" si="1004"/>
        <v>0</v>
      </c>
      <c r="L837" s="198">
        <f t="shared" si="1004"/>
        <v>0</v>
      </c>
      <c r="M837" s="198">
        <f t="shared" si="1004"/>
        <v>0</v>
      </c>
      <c r="N837" s="198">
        <f t="shared" si="1004"/>
        <v>0</v>
      </c>
      <c r="O837" s="198">
        <f t="shared" si="1004"/>
        <v>0</v>
      </c>
      <c r="Q837" s="134">
        <f>+SUM(B837:H837)-SUM(J837:O837)</f>
        <v>460</v>
      </c>
      <c r="S837" s="195" t="s">
        <v>42</v>
      </c>
      <c r="T837" s="196">
        <f>SUM(T818:T836)</f>
        <v>331</v>
      </c>
      <c r="V837" s="199">
        <f>+V818+V819+V820+V821+V822+V823+V825+V826+V827+V828+V829+V830+V831+V833+V834+V835+V836</f>
        <v>0</v>
      </c>
      <c r="W837" s="199">
        <f>+W818+W819+W820+W821+W822+W823+W825+W826+W827+W828+W829+W830+W831+W833+W834+W835+W836</f>
        <v>0</v>
      </c>
      <c r="X837" s="199">
        <f>+X818+X819+X820+X821+X822+X823+X825+X826+X827+X828+X829+X830+X831+X833+X834+X835+X836</f>
        <v>0</v>
      </c>
      <c r="Y837" s="199">
        <f>+Y818+Y819+Y820+Y821+Y822+Y823+Y825+Y826+Y827+Y828+Y829+Y830+Y831+Y833+Y834+Y835+Y836</f>
        <v>0</v>
      </c>
      <c r="Z837" s="199">
        <f>+Z818+Z819+Z820+Z821+Z822+Z823+Z825+Z826+Z827+Z828+Z829+Z830+Z831+Z833+Z834+Z835+Z836</f>
        <v>0</v>
      </c>
      <c r="AA837" s="23"/>
      <c r="AB837" s="200">
        <f t="shared" ref="AB837:AG837" si="1005">+AB818+AB819+AB820+AB821+AB822+AB823+AB825+AB826+AB827+AB828+AB829+AB830+AB831+AB833+AB834+AB835+AB836</f>
        <v>0</v>
      </c>
      <c r="AC837" s="200">
        <f t="shared" si="1005"/>
        <v>0</v>
      </c>
      <c r="AD837" s="200">
        <f t="shared" si="1005"/>
        <v>0</v>
      </c>
      <c r="AE837" s="200">
        <f t="shared" si="1005"/>
        <v>0</v>
      </c>
      <c r="AF837" s="200">
        <f t="shared" si="1005"/>
        <v>0</v>
      </c>
      <c r="AG837" s="200">
        <f t="shared" si="1005"/>
        <v>0</v>
      </c>
      <c r="AI837" s="134">
        <f>+SUM(T837:Z837)-SUM(AB837:AG837)</f>
        <v>331</v>
      </c>
      <c r="AK837" s="62" t="s">
        <v>42</v>
      </c>
      <c r="AL837" s="201">
        <f>SUM(AL818:AL836)</f>
        <v>28</v>
      </c>
      <c r="AN837" s="201">
        <f>+AN818+AN819+AN820+AN821+AN822+AN823+AN825+AN826+AN827+AN828+AN829+AN830+AN831+AN833+AN834+AN835+AN836</f>
        <v>0</v>
      </c>
      <c r="AO837" s="201">
        <f>+AO818+AO819+AO820+AO821+AO822+AO823+AO825+AO826+AO827+AO828+AO829+AO830+AO831+AO833+AO834+AO835+AO836</f>
        <v>0</v>
      </c>
      <c r="AP837" s="201">
        <f>+AP818+AP819+AP820+AP821+AP822+AP823+AP825+AP826+AP827+AP828+AP829+AP830+AP831+AP833+AP834+AP835+AP836</f>
        <v>0</v>
      </c>
      <c r="AQ837" s="201">
        <f>+AQ818+AQ819+AQ820+AQ821+AQ822+AQ823+AQ825+AQ826+AQ827+AQ828+AQ829+AQ830+AQ831+AQ833+AQ834+AQ835+AQ836</f>
        <v>0</v>
      </c>
      <c r="AR837" s="201">
        <f>+AR818+AR819+AR820+AR821+AR822+AR823+AR825+AR826+AR827+AR828+AR829+AR830+AR831+AR833+AR834+AR835+AR836</f>
        <v>0</v>
      </c>
      <c r="AT837" s="201">
        <f t="shared" ref="AT837:AY837" si="1006">+AT818+AT819+AT820+AT821+AT822+AT823+AT825+AT826+AT827+AT828+AT829+AT830+AT831+AT833+AT834+AT835+AT836</f>
        <v>0</v>
      </c>
      <c r="AU837" s="201">
        <f t="shared" si="1006"/>
        <v>0</v>
      </c>
      <c r="AV837" s="201">
        <f t="shared" si="1006"/>
        <v>0</v>
      </c>
      <c r="AW837" s="201">
        <f t="shared" si="1006"/>
        <v>0</v>
      </c>
      <c r="AX837" s="201">
        <f t="shared" si="1006"/>
        <v>0</v>
      </c>
      <c r="AY837" s="201">
        <f t="shared" si="1006"/>
        <v>0</v>
      </c>
      <c r="BA837" s="110">
        <f>+SUM(AL837:AR837)-SUM(AT837:AY837)</f>
        <v>28</v>
      </c>
      <c r="BB837" s="149"/>
      <c r="BC837" s="62" t="s">
        <v>42</v>
      </c>
      <c r="BD837" s="201">
        <f>SUM(BD818:BD836)</f>
        <v>275</v>
      </c>
      <c r="BF837" s="201">
        <f>+BF818+BF819+BF820+BF821+BF822+BF823+BF825+BF826+BF827+BF828+BF829+BF830+BF831+BF833+BF834+BF835+BF836</f>
        <v>0</v>
      </c>
      <c r="BG837" s="201">
        <f>+BG818+BG819+BG820+BG821+BG822+BG823+BG825+BG826+BG827+BG828+BG829+BG830+BG831+BG833+BG834+BG835+BG836</f>
        <v>0</v>
      </c>
      <c r="BH837" s="201">
        <f>+BH818+BH819+BH820+BH821+BH822+BH823+BH825+BH826+BH827+BH828+BH829+BH830+BH831+BH833+BH834+BH835+BH836</f>
        <v>0</v>
      </c>
      <c r="BI837" s="201">
        <f>+BI818+BI819+BI820+BI821+BI822+BI823+BI825+BI826+BI827+BI828+BI829+BI830+BI831+BI833+BI834+BI835+BI836</f>
        <v>0</v>
      </c>
      <c r="BJ837" s="201">
        <f>+BJ818+BJ819+BJ820+BJ821+BJ822+BJ823+BJ825+BJ826+BJ827+BJ828+BJ829+BJ830+BJ831+BJ833+BJ834+BJ835+BJ836</f>
        <v>0</v>
      </c>
      <c r="BL837" s="201">
        <f t="shared" ref="BL837:BQ837" si="1007">+BL818+BL819+BL820+BL821+BL822+BL823+BL825+BL826+BL827+BL828+BL829+BL830+BL831+BL833+BL834+BL835+BL836</f>
        <v>0</v>
      </c>
      <c r="BM837" s="201">
        <f t="shared" si="1007"/>
        <v>0</v>
      </c>
      <c r="BN837" s="201">
        <f t="shared" si="1007"/>
        <v>0</v>
      </c>
      <c r="BO837" s="201">
        <f t="shared" si="1007"/>
        <v>0</v>
      </c>
      <c r="BP837" s="201">
        <f t="shared" si="1007"/>
        <v>0</v>
      </c>
      <c r="BQ837" s="201">
        <f t="shared" si="1007"/>
        <v>0</v>
      </c>
      <c r="BS837" s="110">
        <f>+SUM(BD837:BJ837)-SUM(BL837:BQ837)</f>
        <v>275</v>
      </c>
      <c r="BT837" s="149"/>
      <c r="BU837" s="62" t="s">
        <v>42</v>
      </c>
      <c r="BV837" s="201">
        <f>SUM(BV818:BV836)</f>
        <v>178</v>
      </c>
      <c r="BX837" s="201">
        <f>+BX818+BX819+BX820+BX821+BX822+BX823+BX825+BX826+BX827+BX828+BX829+BX830+BX831+BX833+BX834+BX835+BX836</f>
        <v>0</v>
      </c>
      <c r="BY837" s="201">
        <f>+BY818+BY819+BY820+BY821+BY822+BY823+BY825+BY826+BY827+BY828+BY829+BY830+BY831+BY833+BY834+BY835+BY836</f>
        <v>0</v>
      </c>
      <c r="BZ837" s="201">
        <f>+BZ818+BZ819+BZ820+BZ821+BZ822+BZ823+BZ825+BZ826+BZ827+BZ828+BZ829+BZ830+BZ831+BZ833+BZ834+BZ835+BZ836</f>
        <v>0</v>
      </c>
      <c r="CA837" s="201">
        <f>+CA818+CA819+CA820+CA821+CA822+CA823+CA825+CA826+CA827+CA828+CA829+CA830+CA831+CA833+CA834+CA835+CA836</f>
        <v>0</v>
      </c>
      <c r="CB837" s="201">
        <f>+CB818+CB819+CB820+CB821+CB822+CB823+CB825+CB826+CB827+CB828+CB829+CB830+CB831+CB833+CB834+CB835+CB836</f>
        <v>0</v>
      </c>
      <c r="CD837" s="201">
        <f t="shared" ref="CD837:CI837" si="1008">+CD818+CD819+CD820+CD821+CD822+CD823+CD825+CD826+CD827+CD828+CD829+CD830+CD831+CD833+CD834+CD835+CD836</f>
        <v>0</v>
      </c>
      <c r="CE837" s="201">
        <f t="shared" si="1008"/>
        <v>0</v>
      </c>
      <c r="CF837" s="201">
        <f t="shared" si="1008"/>
        <v>0</v>
      </c>
      <c r="CG837" s="201">
        <f t="shared" si="1008"/>
        <v>0</v>
      </c>
      <c r="CH837" s="201">
        <f t="shared" si="1008"/>
        <v>0</v>
      </c>
      <c r="CI837" s="201">
        <f t="shared" si="1008"/>
        <v>0</v>
      </c>
      <c r="CK837" s="110">
        <f>+SUM(BV837:CB837)-SUM(CD837:CI837)</f>
        <v>178</v>
      </c>
    </row>
    <row r="838" spans="1:91" s="13" customFormat="1" x14ac:dyDescent="0.3">
      <c r="A838" s="12"/>
      <c r="Q838" s="14"/>
      <c r="S838" s="12"/>
      <c r="AI838" s="14" t="e">
        <f>#REF!-AI837</f>
        <v>#REF!</v>
      </c>
      <c r="AK838" s="15"/>
      <c r="AL838" s="16"/>
      <c r="AM838" s="16"/>
      <c r="AN838" s="16"/>
      <c r="AO838" s="16"/>
      <c r="AP838" s="16"/>
      <c r="AQ838" s="16"/>
      <c r="AR838" s="16"/>
      <c r="AS838" s="16"/>
      <c r="AT838" s="16"/>
      <c r="AU838" s="16"/>
      <c r="AV838" s="16"/>
      <c r="AW838" s="16"/>
      <c r="AX838" s="16"/>
      <c r="AY838" s="16"/>
      <c r="AZ838" s="16"/>
      <c r="BA838" s="17">
        <f>BB837-BA837</f>
        <v>-28</v>
      </c>
      <c r="BB838" s="14"/>
      <c r="BC838" s="15"/>
      <c r="BD838" s="16"/>
      <c r="BE838" s="16"/>
      <c r="BF838" s="16"/>
      <c r="BG838" s="16"/>
      <c r="BH838" s="16"/>
      <c r="BI838" s="16"/>
      <c r="BJ838" s="16"/>
      <c r="BK838" s="16"/>
      <c r="BL838" s="16"/>
      <c r="BM838" s="16"/>
      <c r="BN838" s="16"/>
      <c r="BO838" s="16"/>
      <c r="BP838" s="16"/>
      <c r="BQ838" s="16"/>
      <c r="BR838" s="16"/>
      <c r="BS838" s="17">
        <f>BT837-BS837</f>
        <v>-275</v>
      </c>
      <c r="BT838" s="14"/>
      <c r="BU838" s="15"/>
      <c r="BV838" s="16"/>
      <c r="BW838" s="16"/>
      <c r="BX838" s="16"/>
      <c r="BY838" s="16"/>
      <c r="BZ838" s="16"/>
      <c r="CA838" s="16"/>
      <c r="CB838" s="16"/>
      <c r="CC838" s="16"/>
      <c r="CD838" s="16"/>
      <c r="CE838" s="16"/>
      <c r="CF838" s="16"/>
      <c r="CG838" s="16"/>
      <c r="CH838" s="16"/>
      <c r="CI838" s="16"/>
      <c r="CJ838" s="16"/>
      <c r="CK838" s="17">
        <f>CL837-CK837</f>
        <v>-178</v>
      </c>
    </row>
    <row r="839" spans="1:91" s="203" customFormat="1" ht="13.5" customHeight="1" x14ac:dyDescent="0.3">
      <c r="A839" s="202" t="str">
        <f>+A1</f>
        <v>finca 1</v>
      </c>
      <c r="B839" s="216"/>
      <c r="C839" s="217"/>
      <c r="D839" s="216"/>
      <c r="E839" s="216"/>
      <c r="F839" s="216"/>
      <c r="G839" s="216"/>
      <c r="H839" s="216"/>
      <c r="I839" s="217"/>
      <c r="J839" s="216"/>
      <c r="K839" s="216"/>
      <c r="L839" s="216"/>
      <c r="M839" s="216"/>
      <c r="N839" s="216"/>
      <c r="O839" s="216"/>
      <c r="P839" s="217"/>
      <c r="Q839" s="216"/>
      <c r="S839" s="202" t="str">
        <f>+S1</f>
        <v>finca 2</v>
      </c>
      <c r="T839" s="216"/>
      <c r="V839" s="216"/>
      <c r="W839" s="216"/>
      <c r="X839" s="216"/>
      <c r="Y839" s="216"/>
      <c r="Z839" s="216"/>
      <c r="AB839" s="216"/>
      <c r="AC839" s="216"/>
      <c r="AD839" s="216"/>
      <c r="AE839" s="216"/>
      <c r="AF839" s="216"/>
      <c r="AG839" s="216"/>
      <c r="AI839" s="216"/>
      <c r="AK839" s="204" t="str">
        <f>+AK1</f>
        <v>bestias</v>
      </c>
      <c r="AL839" s="218"/>
      <c r="AM839" s="26"/>
      <c r="AN839" s="218"/>
      <c r="AO839" s="218"/>
      <c r="AP839" s="218"/>
      <c r="AQ839" s="218"/>
      <c r="AR839" s="218"/>
      <c r="AS839" s="26"/>
      <c r="AT839" s="218"/>
      <c r="AU839" s="218"/>
      <c r="AV839" s="218"/>
      <c r="AW839" s="218"/>
      <c r="AX839" s="218"/>
      <c r="AY839" s="218"/>
      <c r="AZ839" s="26"/>
      <c r="BA839" s="218"/>
      <c r="BB839" s="216"/>
      <c r="BC839" s="204" t="str">
        <f>+BC1</f>
        <v>finca 3</v>
      </c>
      <c r="BD839" s="218"/>
      <c r="BE839" s="26"/>
      <c r="BF839" s="218"/>
      <c r="BG839" s="218"/>
      <c r="BH839" s="218"/>
      <c r="BI839" s="218"/>
      <c r="BJ839" s="218"/>
      <c r="BK839" s="26"/>
      <c r="BL839" s="218"/>
      <c r="BM839" s="218"/>
      <c r="BN839" s="218"/>
      <c r="BO839" s="218"/>
      <c r="BP839" s="218"/>
      <c r="BQ839" s="218"/>
      <c r="BR839" s="26"/>
      <c r="BS839" s="218"/>
      <c r="BT839" s="216"/>
      <c r="BU839" s="204" t="str">
        <f>+BU1</f>
        <v>finca 4</v>
      </c>
      <c r="BV839" s="218"/>
      <c r="BW839" s="26"/>
      <c r="BX839" s="218"/>
      <c r="BY839" s="218"/>
      <c r="BZ839" s="218"/>
      <c r="CA839" s="218"/>
      <c r="CB839" s="218"/>
      <c r="CC839" s="26"/>
      <c r="CD839" s="218"/>
      <c r="CE839" s="218"/>
      <c r="CF839" s="218"/>
      <c r="CG839" s="218"/>
      <c r="CH839" s="218"/>
      <c r="CI839" s="218"/>
      <c r="CJ839" s="26"/>
      <c r="CK839" s="218"/>
    </row>
    <row r="840" spans="1:91" s="203" customFormat="1" ht="13.5" customHeight="1" x14ac:dyDescent="0.3">
      <c r="A840" s="202" t="s">
        <v>46</v>
      </c>
      <c r="B840" s="216"/>
      <c r="C840" s="217"/>
      <c r="D840" s="216"/>
      <c r="E840" s="216"/>
      <c r="F840" s="216"/>
      <c r="G840" s="216"/>
      <c r="H840" s="216"/>
      <c r="I840" s="217"/>
      <c r="J840" s="216"/>
      <c r="K840" s="216"/>
      <c r="L840" s="216"/>
      <c r="M840" s="216"/>
      <c r="N840" s="216"/>
      <c r="O840" s="216"/>
      <c r="P840" s="217"/>
      <c r="Q840" s="216"/>
      <c r="S840" s="202" t="s">
        <v>46</v>
      </c>
      <c r="T840" s="216"/>
      <c r="V840" s="216"/>
      <c r="W840" s="216"/>
      <c r="X840" s="216"/>
      <c r="Y840" s="216"/>
      <c r="Z840" s="216"/>
      <c r="AB840" s="216"/>
      <c r="AC840" s="216"/>
      <c r="AD840" s="216"/>
      <c r="AE840" s="216"/>
      <c r="AF840" s="216"/>
      <c r="AG840" s="216"/>
      <c r="AI840" s="216"/>
      <c r="AK840" s="204" t="s">
        <v>46</v>
      </c>
      <c r="AL840" s="218"/>
      <c r="AM840" s="26"/>
      <c r="AN840" s="218"/>
      <c r="AO840" s="218"/>
      <c r="AP840" s="218"/>
      <c r="AQ840" s="218"/>
      <c r="AR840" s="218"/>
      <c r="AS840" s="26"/>
      <c r="AT840" s="218"/>
      <c r="AU840" s="218"/>
      <c r="AV840" s="218"/>
      <c r="AW840" s="218"/>
      <c r="AX840" s="218"/>
      <c r="AY840" s="218"/>
      <c r="AZ840" s="26"/>
      <c r="BA840" s="218"/>
      <c r="BB840" s="216"/>
      <c r="BC840" s="204" t="s">
        <v>46</v>
      </c>
      <c r="BD840" s="218"/>
      <c r="BE840" s="26"/>
      <c r="BF840" s="218"/>
      <c r="BG840" s="218"/>
      <c r="BH840" s="218"/>
      <c r="BI840" s="218"/>
      <c r="BJ840" s="218"/>
      <c r="BK840" s="26"/>
      <c r="BL840" s="218"/>
      <c r="BM840" s="218"/>
      <c r="BN840" s="218"/>
      <c r="BO840" s="218"/>
      <c r="BP840" s="218"/>
      <c r="BQ840" s="218"/>
      <c r="BR840" s="26"/>
      <c r="BS840" s="218"/>
      <c r="BT840" s="216"/>
      <c r="BU840" s="204" t="s">
        <v>46</v>
      </c>
      <c r="BV840" s="218"/>
      <c r="BW840" s="26"/>
      <c r="BX840" s="218"/>
      <c r="BY840" s="218"/>
      <c r="BZ840" s="218"/>
      <c r="CA840" s="218"/>
      <c r="CB840" s="218"/>
      <c r="CC840" s="26"/>
      <c r="CD840" s="218"/>
      <c r="CE840" s="218"/>
      <c r="CF840" s="218"/>
      <c r="CG840" s="218"/>
      <c r="CH840" s="218"/>
      <c r="CI840" s="218"/>
      <c r="CJ840" s="26"/>
      <c r="CK840" s="218"/>
      <c r="CM840" s="219"/>
    </row>
    <row r="841" spans="1:91" ht="26.25" customHeight="1" thickBot="1" x14ac:dyDescent="0.45">
      <c r="A841" s="220">
        <f>+A3</f>
        <v>43466</v>
      </c>
      <c r="B841" s="220"/>
      <c r="C841" s="220"/>
      <c r="D841" s="220"/>
      <c r="E841" s="220"/>
      <c r="F841" s="220"/>
      <c r="G841" s="220"/>
      <c r="H841" s="220"/>
      <c r="I841" s="220"/>
      <c r="J841" s="220"/>
      <c r="K841" s="220"/>
      <c r="L841" s="220"/>
      <c r="M841" s="220"/>
      <c r="N841" s="220"/>
      <c r="O841" s="220"/>
      <c r="P841" s="220"/>
      <c r="Q841" s="220"/>
      <c r="S841" s="221">
        <f>+S3</f>
        <v>43466</v>
      </c>
      <c r="T841" s="221"/>
      <c r="U841" s="221"/>
      <c r="V841" s="221"/>
      <c r="W841" s="221"/>
      <c r="X841" s="221"/>
      <c r="Y841" s="221"/>
      <c r="Z841" s="221"/>
      <c r="AA841" s="221"/>
      <c r="AB841" s="221"/>
      <c r="AC841" s="221"/>
      <c r="AD841" s="221"/>
      <c r="AE841" s="221"/>
      <c r="AF841" s="221"/>
      <c r="AG841" s="221"/>
      <c r="AH841" s="221"/>
      <c r="AI841" s="221"/>
      <c r="AK841" s="222">
        <f>+AK3</f>
        <v>43466</v>
      </c>
      <c r="AL841" s="222"/>
      <c r="AM841" s="222"/>
      <c r="AN841" s="222"/>
      <c r="AO841" s="222"/>
      <c r="AP841" s="222"/>
      <c r="AQ841" s="222"/>
      <c r="AR841" s="222"/>
      <c r="AS841" s="222"/>
      <c r="AT841" s="222"/>
      <c r="AU841" s="222"/>
      <c r="AV841" s="222"/>
      <c r="AW841" s="222"/>
      <c r="AX841" s="222"/>
      <c r="AY841" s="222"/>
      <c r="AZ841" s="222"/>
      <c r="BA841" s="222"/>
      <c r="BB841" s="223"/>
      <c r="BC841" s="224">
        <f>+BC3</f>
        <v>43466</v>
      </c>
      <c r="BD841" s="224"/>
      <c r="BE841" s="224"/>
      <c r="BF841" s="224"/>
      <c r="BG841" s="224"/>
      <c r="BH841" s="224"/>
      <c r="BI841" s="224"/>
      <c r="BJ841" s="224"/>
      <c r="BK841" s="224"/>
      <c r="BL841" s="224"/>
      <c r="BM841" s="224"/>
      <c r="BN841" s="224"/>
      <c r="BO841" s="224"/>
      <c r="BP841" s="224"/>
      <c r="BQ841" s="224"/>
      <c r="BR841" s="224"/>
      <c r="BS841" s="224"/>
      <c r="BT841" s="223"/>
      <c r="BU841" s="225">
        <f>+BU3</f>
        <v>43466</v>
      </c>
      <c r="BV841" s="225"/>
      <c r="BW841" s="225"/>
      <c r="BX841" s="225"/>
      <c r="BY841" s="225"/>
      <c r="BZ841" s="225"/>
      <c r="CA841" s="225"/>
      <c r="CB841" s="225"/>
      <c r="CC841" s="225"/>
      <c r="CD841" s="225"/>
      <c r="CE841" s="225"/>
      <c r="CF841" s="225"/>
      <c r="CG841" s="225"/>
      <c r="CH841" s="225"/>
      <c r="CI841" s="225"/>
      <c r="CJ841" s="225"/>
      <c r="CK841" s="225"/>
      <c r="CL841" s="223"/>
    </row>
    <row r="842" spans="1:91" ht="13.5" customHeight="1" thickBot="1" x14ac:dyDescent="0.35">
      <c r="A842" s="226"/>
      <c r="B842" s="217"/>
      <c r="C842" s="217"/>
      <c r="D842" s="227" t="s">
        <v>5</v>
      </c>
      <c r="E842" s="228"/>
      <c r="F842" s="228"/>
      <c r="G842" s="228"/>
      <c r="H842" s="229"/>
      <c r="I842" s="230"/>
      <c r="J842" s="231" t="s">
        <v>6</v>
      </c>
      <c r="K842" s="232"/>
      <c r="L842" s="232"/>
      <c r="M842" s="232"/>
      <c r="N842" s="232"/>
      <c r="O842" s="233"/>
      <c r="P842" s="217"/>
      <c r="Q842" s="217"/>
      <c r="S842" s="72"/>
      <c r="V842" s="234" t="s">
        <v>5</v>
      </c>
      <c r="W842" s="235"/>
      <c r="X842" s="235"/>
      <c r="Y842" s="235"/>
      <c r="Z842" s="236"/>
      <c r="AA842" s="237"/>
      <c r="AB842" s="238" t="s">
        <v>6</v>
      </c>
      <c r="AC842" s="239"/>
      <c r="AD842" s="239"/>
      <c r="AE842" s="239"/>
      <c r="AF842" s="239"/>
      <c r="AG842" s="240"/>
      <c r="AK842" s="86"/>
      <c r="AN842" s="241" t="s">
        <v>5</v>
      </c>
      <c r="AO842" s="242"/>
      <c r="AP842" s="242"/>
      <c r="AQ842" s="242"/>
      <c r="AR842" s="243"/>
      <c r="AS842" s="244"/>
      <c r="AT842" s="44" t="s">
        <v>6</v>
      </c>
      <c r="AU842" s="45"/>
      <c r="AV842" s="45"/>
      <c r="AW842" s="45"/>
      <c r="AX842" s="45"/>
      <c r="AY842" s="46"/>
      <c r="BC842" s="72"/>
      <c r="BD842"/>
      <c r="BE842"/>
      <c r="BF842" s="234" t="s">
        <v>5</v>
      </c>
      <c r="BG842" s="235"/>
      <c r="BH842" s="235"/>
      <c r="BI842" s="235"/>
      <c r="BJ842" s="236"/>
      <c r="BK842" s="237"/>
      <c r="BL842" s="238" t="s">
        <v>6</v>
      </c>
      <c r="BM842" s="239"/>
      <c r="BN842" s="239"/>
      <c r="BO842" s="239"/>
      <c r="BP842" s="239"/>
      <c r="BQ842" s="240"/>
      <c r="BR842"/>
      <c r="BS842"/>
      <c r="BU842" s="72"/>
      <c r="BV842"/>
      <c r="BW842"/>
      <c r="BX842" s="234" t="s">
        <v>5</v>
      </c>
      <c r="BY842" s="235"/>
      <c r="BZ842" s="235"/>
      <c r="CA842" s="235"/>
      <c r="CB842" s="236"/>
      <c r="CC842" s="237"/>
      <c r="CD842" s="238" t="s">
        <v>6</v>
      </c>
      <c r="CE842" s="239"/>
      <c r="CF842" s="239"/>
      <c r="CG842" s="239"/>
      <c r="CH842" s="239"/>
      <c r="CI842" s="240"/>
      <c r="CJ842"/>
      <c r="CK842"/>
    </row>
    <row r="843" spans="1:91" ht="13.5" customHeight="1" x14ac:dyDescent="0.3">
      <c r="A843" s="245" t="s">
        <v>7</v>
      </c>
      <c r="B843" s="246" t="s">
        <v>8</v>
      </c>
      <c r="C843" s="217"/>
      <c r="D843" s="247" t="s">
        <v>9</v>
      </c>
      <c r="E843" s="248" t="s">
        <v>10</v>
      </c>
      <c r="F843" s="248" t="s">
        <v>47</v>
      </c>
      <c r="G843" s="248" t="s">
        <v>12</v>
      </c>
      <c r="H843" s="249" t="s">
        <v>13</v>
      </c>
      <c r="I843" s="230"/>
      <c r="J843" s="250" t="s">
        <v>14</v>
      </c>
      <c r="K843" s="251" t="s">
        <v>48</v>
      </c>
      <c r="L843" s="251" t="s">
        <v>16</v>
      </c>
      <c r="M843" s="251" t="s">
        <v>10</v>
      </c>
      <c r="N843" s="251" t="s">
        <v>12</v>
      </c>
      <c r="O843" s="252" t="s">
        <v>13</v>
      </c>
      <c r="P843" s="217"/>
      <c r="Q843" s="253" t="s">
        <v>17</v>
      </c>
      <c r="S843" s="47" t="s">
        <v>7</v>
      </c>
      <c r="T843" s="48" t="s">
        <v>8</v>
      </c>
      <c r="V843" s="247" t="s">
        <v>9</v>
      </c>
      <c r="W843" s="248" t="s">
        <v>10</v>
      </c>
      <c r="X843" s="248" t="s">
        <v>47</v>
      </c>
      <c r="Y843" s="248" t="s">
        <v>12</v>
      </c>
      <c r="Z843" s="249" t="s">
        <v>13</v>
      </c>
      <c r="AA843" s="237"/>
      <c r="AB843" s="250" t="s">
        <v>14</v>
      </c>
      <c r="AC843" s="251" t="s">
        <v>48</v>
      </c>
      <c r="AD843" s="251" t="s">
        <v>16</v>
      </c>
      <c r="AE843" s="251" t="s">
        <v>10</v>
      </c>
      <c r="AF843" s="251" t="s">
        <v>12</v>
      </c>
      <c r="AG843" s="252" t="s">
        <v>13</v>
      </c>
      <c r="AI843" s="253" t="s">
        <v>17</v>
      </c>
      <c r="AK843" s="62" t="s">
        <v>7</v>
      </c>
      <c r="AL843" s="63" t="s">
        <v>8</v>
      </c>
      <c r="AN843" s="254" t="s">
        <v>9</v>
      </c>
      <c r="AO843" s="255" t="s">
        <v>10</v>
      </c>
      <c r="AP843" s="255" t="s">
        <v>47</v>
      </c>
      <c r="AQ843" s="255" t="s">
        <v>12</v>
      </c>
      <c r="AR843" s="256" t="s">
        <v>13</v>
      </c>
      <c r="AS843" s="244"/>
      <c r="AT843" s="257" t="s">
        <v>14</v>
      </c>
      <c r="AU843" s="258" t="s">
        <v>48</v>
      </c>
      <c r="AV843" s="258" t="s">
        <v>16</v>
      </c>
      <c r="AW843" s="258" t="s">
        <v>10</v>
      </c>
      <c r="AX843" s="258" t="s">
        <v>12</v>
      </c>
      <c r="AY843" s="259" t="s">
        <v>13</v>
      </c>
      <c r="BA843" s="260" t="s">
        <v>17</v>
      </c>
      <c r="BB843" s="71"/>
      <c r="BC843" s="47" t="s">
        <v>7</v>
      </c>
      <c r="BD843" s="48" t="s">
        <v>8</v>
      </c>
      <c r="BE843"/>
      <c r="BF843" s="247" t="s">
        <v>9</v>
      </c>
      <c r="BG843" s="248" t="s">
        <v>10</v>
      </c>
      <c r="BH843" s="248" t="s">
        <v>47</v>
      </c>
      <c r="BI843" s="248" t="s">
        <v>12</v>
      </c>
      <c r="BJ843" s="249" t="s">
        <v>13</v>
      </c>
      <c r="BK843" s="237"/>
      <c r="BL843" s="250" t="s">
        <v>14</v>
      </c>
      <c r="BM843" s="251" t="s">
        <v>48</v>
      </c>
      <c r="BN843" s="251" t="s">
        <v>16</v>
      </c>
      <c r="BO843" s="251" t="s">
        <v>10</v>
      </c>
      <c r="BP843" s="251" t="s">
        <v>12</v>
      </c>
      <c r="BQ843" s="252" t="s">
        <v>13</v>
      </c>
      <c r="BR843"/>
      <c r="BS843" s="253" t="s">
        <v>17</v>
      </c>
      <c r="BT843" s="71"/>
      <c r="BU843" s="47" t="s">
        <v>7</v>
      </c>
      <c r="BV843" s="48" t="s">
        <v>8</v>
      </c>
      <c r="BW843"/>
      <c r="BX843" s="247" t="s">
        <v>9</v>
      </c>
      <c r="BY843" s="248" t="s">
        <v>10</v>
      </c>
      <c r="BZ843" s="248" t="s">
        <v>47</v>
      </c>
      <c r="CA843" s="248" t="s">
        <v>12</v>
      </c>
      <c r="CB843" s="249" t="s">
        <v>13</v>
      </c>
      <c r="CC843" s="237"/>
      <c r="CD843" s="250" t="s">
        <v>14</v>
      </c>
      <c r="CE843" s="251" t="s">
        <v>48</v>
      </c>
      <c r="CF843" s="251" t="s">
        <v>16</v>
      </c>
      <c r="CG843" s="251" t="s">
        <v>10</v>
      </c>
      <c r="CH843" s="251" t="s">
        <v>12</v>
      </c>
      <c r="CI843" s="252" t="s">
        <v>13</v>
      </c>
      <c r="CJ843"/>
      <c r="CK843" s="253" t="s">
        <v>17</v>
      </c>
      <c r="CL843" s="71"/>
    </row>
    <row r="844" spans="1:91" ht="13.5" customHeight="1" thickBot="1" x14ac:dyDescent="0.35">
      <c r="A844" s="226"/>
      <c r="B844" s="261"/>
      <c r="C844" s="217"/>
      <c r="D844" s="262"/>
      <c r="E844" s="263"/>
      <c r="F844" s="263"/>
      <c r="G844" s="263"/>
      <c r="H844" s="264"/>
      <c r="I844" s="230"/>
      <c r="J844" s="265"/>
      <c r="K844" s="263"/>
      <c r="L844" s="263"/>
      <c r="M844" s="263"/>
      <c r="N844" s="263"/>
      <c r="O844" s="266"/>
      <c r="P844" s="217"/>
      <c r="Q844" s="267"/>
      <c r="S844" s="72"/>
      <c r="T844" s="73"/>
      <c r="V844" s="262"/>
      <c r="W844" s="263"/>
      <c r="X844" s="263"/>
      <c r="Y844" s="263"/>
      <c r="Z844" s="264"/>
      <c r="AA844" s="237"/>
      <c r="AB844" s="265"/>
      <c r="AC844" s="263"/>
      <c r="AD844" s="263"/>
      <c r="AE844" s="263"/>
      <c r="AF844" s="263"/>
      <c r="AG844" s="266"/>
      <c r="AI844" s="267"/>
      <c r="AK844" s="86"/>
      <c r="AL844" s="87"/>
      <c r="AN844" s="268"/>
      <c r="AO844" s="269"/>
      <c r="AP844" s="269"/>
      <c r="AQ844" s="269"/>
      <c r="AR844" s="270"/>
      <c r="AS844" s="244"/>
      <c r="AT844" s="271"/>
      <c r="AU844" s="269"/>
      <c r="AV844" s="269"/>
      <c r="AW844" s="269"/>
      <c r="AX844" s="269"/>
      <c r="AY844" s="272"/>
      <c r="BA844" s="273"/>
      <c r="BB844" s="71"/>
      <c r="BC844" s="72"/>
      <c r="BD844" s="73"/>
      <c r="BE844"/>
      <c r="BF844" s="262"/>
      <c r="BG844" s="263"/>
      <c r="BH844" s="263"/>
      <c r="BI844" s="263"/>
      <c r="BJ844" s="264"/>
      <c r="BK844" s="237"/>
      <c r="BL844" s="265"/>
      <c r="BM844" s="263"/>
      <c r="BN844" s="263"/>
      <c r="BO844" s="263"/>
      <c r="BP844" s="263"/>
      <c r="BQ844" s="266"/>
      <c r="BR844"/>
      <c r="BS844" s="267"/>
      <c r="BT844" s="71"/>
      <c r="BU844" s="72"/>
      <c r="BV844" s="73"/>
      <c r="BW844"/>
      <c r="BX844" s="262"/>
      <c r="BY844" s="263"/>
      <c r="BZ844" s="263"/>
      <c r="CA844" s="263"/>
      <c r="CB844" s="264"/>
      <c r="CC844" s="237"/>
      <c r="CD844" s="265"/>
      <c r="CE844" s="263"/>
      <c r="CF844" s="263"/>
      <c r="CG844" s="263"/>
      <c r="CH844" s="263"/>
      <c r="CI844" s="266"/>
      <c r="CJ844"/>
      <c r="CK844" s="267"/>
      <c r="CL844" s="71"/>
    </row>
    <row r="845" spans="1:91" s="125" customFormat="1" ht="13.5" customHeight="1" thickBot="1" x14ac:dyDescent="0.35">
      <c r="A845" s="93" t="s">
        <v>19</v>
      </c>
      <c r="B845" s="94"/>
      <c r="C845" s="274"/>
      <c r="D845" s="275"/>
      <c r="E845" s="275"/>
      <c r="F845" s="275"/>
      <c r="G845" s="275"/>
      <c r="H845" s="275"/>
      <c r="I845" s="276"/>
      <c r="J845" s="277"/>
      <c r="K845" s="277"/>
      <c r="L845" s="277"/>
      <c r="M845" s="277"/>
      <c r="N845" s="277"/>
      <c r="O845" s="277"/>
      <c r="P845" s="274"/>
      <c r="Q845" s="278"/>
      <c r="R845"/>
      <c r="S845" s="93" t="s">
        <v>19</v>
      </c>
      <c r="T845" s="94"/>
      <c r="U845" s="274"/>
      <c r="V845" s="275"/>
      <c r="W845" s="275"/>
      <c r="X845" s="275"/>
      <c r="Y845" s="275"/>
      <c r="Z845" s="275"/>
      <c r="AA845" s="276"/>
      <c r="AB845" s="277"/>
      <c r="AC845" s="277"/>
      <c r="AD845" s="277"/>
      <c r="AE845" s="277"/>
      <c r="AF845" s="277"/>
      <c r="AG845" s="277"/>
      <c r="AH845" s="274"/>
      <c r="AI845" s="278"/>
      <c r="AJ845"/>
      <c r="AK845" s="93" t="s">
        <v>20</v>
      </c>
      <c r="AL845" s="94"/>
      <c r="AM845" s="274"/>
      <c r="AN845" s="275"/>
      <c r="AO845" s="275"/>
      <c r="AP845" s="275"/>
      <c r="AQ845" s="275"/>
      <c r="AR845" s="275"/>
      <c r="AS845" s="276"/>
      <c r="AT845" s="277"/>
      <c r="AU845" s="277"/>
      <c r="AV845" s="277"/>
      <c r="AW845" s="277"/>
      <c r="AX845" s="277"/>
      <c r="AY845" s="277"/>
      <c r="AZ845" s="274"/>
      <c r="BA845" s="278"/>
      <c r="BB845" s="279"/>
      <c r="BC845" s="93" t="s">
        <v>19</v>
      </c>
      <c r="BD845" s="94"/>
      <c r="BE845" s="274"/>
      <c r="BF845" s="275"/>
      <c r="BG845" s="275"/>
      <c r="BH845" s="275"/>
      <c r="BI845" s="275"/>
      <c r="BJ845" s="275"/>
      <c r="BK845" s="276"/>
      <c r="BL845" s="277"/>
      <c r="BM845" s="277"/>
      <c r="BN845" s="277"/>
      <c r="BO845" s="277"/>
      <c r="BP845" s="277"/>
      <c r="BQ845" s="277"/>
      <c r="BR845" s="274"/>
      <c r="BS845" s="278"/>
      <c r="BT845" s="71"/>
      <c r="BU845" s="93" t="s">
        <v>19</v>
      </c>
      <c r="BV845" s="94"/>
      <c r="BW845" s="274"/>
      <c r="BX845" s="275"/>
      <c r="BY845" s="275"/>
      <c r="BZ845" s="275"/>
      <c r="CA845" s="275"/>
      <c r="CB845" s="275"/>
      <c r="CC845" s="276"/>
      <c r="CD845" s="277"/>
      <c r="CE845" s="277"/>
      <c r="CF845" s="277"/>
      <c r="CG845" s="277"/>
      <c r="CH845" s="277"/>
      <c r="CI845" s="277"/>
      <c r="CJ845" s="274"/>
      <c r="CK845" s="278"/>
      <c r="CL845" s="71"/>
    </row>
    <row r="846" spans="1:91" ht="13.5" customHeight="1" x14ac:dyDescent="0.3">
      <c r="A846" s="280" t="str">
        <f>A8</f>
        <v xml:space="preserve">BECERRAS </v>
      </c>
      <c r="B846" s="281">
        <f>+B8</f>
        <v>0</v>
      </c>
      <c r="C846" s="217"/>
      <c r="D846" s="282">
        <f>D818+D791+D764+D737+D710+D683+D656+D629+D602+D575+D548+D521+D494+D467+D440+D413+D386+D359+D332+D305+D278+D251+D224+D197+D170+D143+D116+D89+D62+D35+D8</f>
        <v>0</v>
      </c>
      <c r="E846" s="282">
        <f t="shared" ref="E846:O846" si="1009">E818+E791+E764+E737+E710+E683+E656+E629+E602+E575+E548+E521+E494+E467+E440+E413+E386+E359+E332+E305+E278+E251+E224+E197+E170+E143+E116+E89+E62+E35+E8</f>
        <v>0</v>
      </c>
      <c r="F846" s="282">
        <f t="shared" si="1009"/>
        <v>0</v>
      </c>
      <c r="G846" s="282">
        <f t="shared" si="1009"/>
        <v>0</v>
      </c>
      <c r="H846" s="282">
        <f t="shared" si="1009"/>
        <v>0</v>
      </c>
      <c r="I846" s="283">
        <f t="shared" si="1009"/>
        <v>0</v>
      </c>
      <c r="J846" s="284">
        <f t="shared" si="1009"/>
        <v>0</v>
      </c>
      <c r="K846" s="284">
        <f t="shared" si="1009"/>
        <v>0</v>
      </c>
      <c r="L846" s="284">
        <f t="shared" si="1009"/>
        <v>0</v>
      </c>
      <c r="M846" s="284">
        <f t="shared" si="1009"/>
        <v>0</v>
      </c>
      <c r="N846" s="284">
        <f t="shared" si="1009"/>
        <v>0</v>
      </c>
      <c r="O846" s="284">
        <f t="shared" si="1009"/>
        <v>0</v>
      </c>
      <c r="P846" s="217"/>
      <c r="Q846" s="285">
        <f t="shared" ref="Q846:Q851" si="1010">B846+SUM(D846:H846)-SUM(J846:O846)</f>
        <v>0</v>
      </c>
      <c r="R846" s="286">
        <v>34</v>
      </c>
      <c r="S846" s="280" t="str">
        <f>S8</f>
        <v xml:space="preserve">BECERRAS </v>
      </c>
      <c r="T846" s="135">
        <f t="shared" ref="T846:T851" si="1011">+T8</f>
        <v>69</v>
      </c>
      <c r="V846" s="282">
        <f>V818+V791+V764+V737+V710+V683+V656+V629+V602+V575+V548+V521+V494+V467+V440+V413+V386+V359+V332+V305+V278+V251+V224+V197+V170+V143+V116+V89+V62+V35+V8</f>
        <v>3</v>
      </c>
      <c r="W846" s="282">
        <f t="shared" ref="W846:AG846" si="1012">W818+W791+W764+W737+W710+W683+W656+W629+W602+W575+W548+W521+W494+W467+W440+W413+W386+W359+W332+W305+W278+W251+W224+W197+W170+W143+W116+W89+W62+W35+W8</f>
        <v>0</v>
      </c>
      <c r="X846" s="282">
        <f t="shared" si="1012"/>
        <v>0</v>
      </c>
      <c r="Y846" s="282">
        <f t="shared" si="1012"/>
        <v>0</v>
      </c>
      <c r="Z846" s="282">
        <f t="shared" si="1012"/>
        <v>0</v>
      </c>
      <c r="AA846" s="283">
        <f t="shared" si="1012"/>
        <v>0</v>
      </c>
      <c r="AB846" s="284">
        <f t="shared" si="1012"/>
        <v>1</v>
      </c>
      <c r="AC846" s="284">
        <f t="shared" si="1012"/>
        <v>0</v>
      </c>
      <c r="AD846" s="284">
        <f t="shared" si="1012"/>
        <v>0</v>
      </c>
      <c r="AE846" s="284">
        <f t="shared" si="1012"/>
        <v>0</v>
      </c>
      <c r="AF846" s="284">
        <f t="shared" si="1012"/>
        <v>0</v>
      </c>
      <c r="AG846" s="284">
        <f t="shared" si="1012"/>
        <v>0</v>
      </c>
      <c r="AH846" s="217"/>
      <c r="AI846" s="285">
        <f t="shared" ref="AI846:AI851" si="1013">T846+SUM(V846:Z846)-SUM(AB846:AG846)</f>
        <v>71</v>
      </c>
      <c r="AJ846" s="286">
        <v>63</v>
      </c>
      <c r="AK846" s="287" t="s">
        <v>22</v>
      </c>
      <c r="AL846" s="135">
        <f t="shared" ref="AL846:AL851" si="1014">+AL8</f>
        <v>4</v>
      </c>
      <c r="AM846"/>
      <c r="AN846" s="282">
        <f>AN818+AN791+AN764+AN737+AN710+AN683+AN656+AN629+AN602+AN575+AN548+AN521+AN494+AN467+AN440+AN413+AN386+AN359+AN332+AN305+AN278+AN251+AN224+AN197+AN170+AN143+AN116+AN89+AN62+AN35+AN8</f>
        <v>0</v>
      </c>
      <c r="AO846" s="282">
        <f t="shared" ref="AO846:AY846" si="1015">AO818+AO791+AO764+AO737+AO710+AO683+AO656+AO629+AO602+AO575+AO548+AO521+AO494+AO467+AO440+AO413+AO386+AO359+AO332+AO305+AO278+AO251+AO224+AO197+AO170+AO143+AO116+AO89+AO62+AO35+AO8</f>
        <v>0</v>
      </c>
      <c r="AP846" s="282">
        <f t="shared" si="1015"/>
        <v>0</v>
      </c>
      <c r="AQ846" s="282">
        <f t="shared" si="1015"/>
        <v>0</v>
      </c>
      <c r="AR846" s="282">
        <f t="shared" si="1015"/>
        <v>0</v>
      </c>
      <c r="AS846" s="283">
        <f t="shared" si="1015"/>
        <v>0</v>
      </c>
      <c r="AT846" s="284">
        <f t="shared" si="1015"/>
        <v>0</v>
      </c>
      <c r="AU846" s="284">
        <f t="shared" si="1015"/>
        <v>0</v>
      </c>
      <c r="AV846" s="284">
        <f t="shared" si="1015"/>
        <v>0</v>
      </c>
      <c r="AW846" s="284">
        <f t="shared" si="1015"/>
        <v>0</v>
      </c>
      <c r="AX846" s="284">
        <f t="shared" si="1015"/>
        <v>0</v>
      </c>
      <c r="AY846" s="284">
        <f t="shared" si="1015"/>
        <v>0</v>
      </c>
      <c r="AZ846" s="217"/>
      <c r="BA846" s="285">
        <f t="shared" ref="BA846:BA851" si="1016">AL846+SUM(AN846:AR846)-SUM(AT846:AY846)</f>
        <v>4</v>
      </c>
      <c r="BB846" s="286"/>
      <c r="BC846" s="280" t="str">
        <f>BC8</f>
        <v xml:space="preserve">BECERRAS </v>
      </c>
      <c r="BD846" s="135">
        <f t="shared" ref="BD846:BD851" si="1017">+BD8</f>
        <v>0</v>
      </c>
      <c r="BE846"/>
      <c r="BF846" s="282">
        <f>BF818+BF791+BF764+BF737+BF710+BF683+BF656+BF629+BF602+BF575+BF548+BF521+BF494+BF467+BF440+BF413+BF386+BF359+BF332+BF305+BF278+BF251+BF224+BF197+BF170+BF143+BF116+BF89+BF62+BF35+BF8</f>
        <v>0</v>
      </c>
      <c r="BG846" s="282">
        <f t="shared" ref="BG846:BQ846" si="1018">BG818+BG791+BG764+BG737+BG710+BG683+BG656+BG629+BG602+BG575+BG548+BG521+BG494+BG467+BG440+BG413+BG386+BG359+BG332+BG305+BG278+BG251+BG224+BG197+BG170+BG143+BG116+BG89+BG62+BG35+BG8</f>
        <v>0</v>
      </c>
      <c r="BH846" s="282">
        <f t="shared" si="1018"/>
        <v>0</v>
      </c>
      <c r="BI846" s="282">
        <f t="shared" si="1018"/>
        <v>0</v>
      </c>
      <c r="BJ846" s="282">
        <f t="shared" si="1018"/>
        <v>0</v>
      </c>
      <c r="BK846" s="283">
        <f t="shared" si="1018"/>
        <v>0</v>
      </c>
      <c r="BL846" s="284">
        <f t="shared" si="1018"/>
        <v>0</v>
      </c>
      <c r="BM846" s="284">
        <f t="shared" si="1018"/>
        <v>0</v>
      </c>
      <c r="BN846" s="284">
        <f t="shared" si="1018"/>
        <v>0</v>
      </c>
      <c r="BO846" s="284">
        <f t="shared" si="1018"/>
        <v>0</v>
      </c>
      <c r="BP846" s="284">
        <f t="shared" si="1018"/>
        <v>0</v>
      </c>
      <c r="BQ846" s="284">
        <f t="shared" si="1018"/>
        <v>0</v>
      </c>
      <c r="BR846" s="217"/>
      <c r="BS846" s="285">
        <f t="shared" ref="BS846:BS851" si="1019">BD846+SUM(BF846:BJ846)-SUM(BL846:BQ846)</f>
        <v>0</v>
      </c>
      <c r="BT846" s="286"/>
      <c r="BU846" s="280" t="str">
        <f>BU8</f>
        <v xml:space="preserve">BECERRAS </v>
      </c>
      <c r="BV846" s="135">
        <f t="shared" ref="BV846:BV851" si="1020">+BV8</f>
        <v>0</v>
      </c>
      <c r="BW846"/>
      <c r="BX846" s="282">
        <f>BX818+BX791+BX764+BX737+BX710+BX683+BX656+BX629+BX602+BX575+BX548+BX521+BX494+BX467+BX440+BX413+BX386+BX359+BX332+BX305+BX278+BX251+BX224+BX197+BX170+BX143+BX116+BX89+BX62+BX35+BX8</f>
        <v>0</v>
      </c>
      <c r="BY846" s="282">
        <f t="shared" ref="BY846:CI846" si="1021">BY818+BY791+BY764+BY737+BY710+BY683+BY656+BY629+BY602+BY575+BY548+BY521+BY494+BY467+BY440+BY413+BY386+BY359+BY332+BY305+BY278+BY251+BY224+BY197+BY170+BY143+BY116+BY89+BY62+BY35+BY8</f>
        <v>0</v>
      </c>
      <c r="BZ846" s="282">
        <f t="shared" si="1021"/>
        <v>0</v>
      </c>
      <c r="CA846" s="282">
        <f t="shared" si="1021"/>
        <v>0</v>
      </c>
      <c r="CB846" s="282">
        <f t="shared" si="1021"/>
        <v>0</v>
      </c>
      <c r="CC846" s="283">
        <f t="shared" si="1021"/>
        <v>0</v>
      </c>
      <c r="CD846" s="284">
        <f t="shared" si="1021"/>
        <v>0</v>
      </c>
      <c r="CE846" s="284">
        <f t="shared" si="1021"/>
        <v>0</v>
      </c>
      <c r="CF846" s="284">
        <f t="shared" si="1021"/>
        <v>0</v>
      </c>
      <c r="CG846" s="284">
        <f t="shared" si="1021"/>
        <v>0</v>
      </c>
      <c r="CH846" s="284">
        <f t="shared" si="1021"/>
        <v>0</v>
      </c>
      <c r="CI846" s="284">
        <f t="shared" si="1021"/>
        <v>0</v>
      </c>
      <c r="CJ846" s="217"/>
      <c r="CK846" s="285">
        <f t="shared" ref="CK846:CK851" si="1022">BV846+SUM(BX846:CB846)-SUM(CD846:CI846)</f>
        <v>0</v>
      </c>
      <c r="CL846" s="286"/>
    </row>
    <row r="847" spans="1:91" ht="13.5" customHeight="1" x14ac:dyDescent="0.3">
      <c r="A847" s="280" t="str">
        <f t="shared" ref="A847:A864" si="1023">A9</f>
        <v>BECERROS</v>
      </c>
      <c r="B847" s="281">
        <f t="shared" ref="B847:B864" si="1024">+B9</f>
        <v>0</v>
      </c>
      <c r="C847" s="217"/>
      <c r="D847" s="288">
        <f t="shared" ref="D847:O852" si="1025">D819+D792+D765+D738+D711+D684+D657+D630+D603+D576+D549+D522+D495+D468+D441+D414+D387+D360+D333+D306+D279+D252+D225+D198+D171+D144+D117+D90+D63+D36+D9</f>
        <v>0</v>
      </c>
      <c r="E847" s="288">
        <f t="shared" si="1025"/>
        <v>0</v>
      </c>
      <c r="F847" s="288">
        <f t="shared" si="1025"/>
        <v>0</v>
      </c>
      <c r="G847" s="288">
        <f t="shared" si="1025"/>
        <v>0</v>
      </c>
      <c r="H847" s="288">
        <f t="shared" si="1025"/>
        <v>0</v>
      </c>
      <c r="I847" s="283">
        <f t="shared" si="1025"/>
        <v>0</v>
      </c>
      <c r="J847" s="289">
        <f t="shared" si="1025"/>
        <v>0</v>
      </c>
      <c r="K847" s="289">
        <f t="shared" si="1025"/>
        <v>0</v>
      </c>
      <c r="L847" s="289">
        <f t="shared" si="1025"/>
        <v>0</v>
      </c>
      <c r="M847" s="289">
        <f t="shared" si="1025"/>
        <v>0</v>
      </c>
      <c r="N847" s="289">
        <f t="shared" si="1025"/>
        <v>0</v>
      </c>
      <c r="O847" s="289">
        <f t="shared" si="1025"/>
        <v>0</v>
      </c>
      <c r="P847" s="217"/>
      <c r="Q847" s="290">
        <f t="shared" si="1010"/>
        <v>0</v>
      </c>
      <c r="R847" s="291">
        <v>18</v>
      </c>
      <c r="S847" s="280" t="str">
        <f t="shared" ref="S847:S864" si="1026">S9</f>
        <v>BECERROS</v>
      </c>
      <c r="T847" s="135">
        <f t="shared" si="1011"/>
        <v>57</v>
      </c>
      <c r="V847" s="288">
        <f t="shared" ref="V847:AG852" si="1027">V819+V792+V765+V738+V711+V684+V657+V630+V603+V576+V549+V522+V495+V468+V441+V414+V387+V360+V333+V306+V279+V252+V225+V198+V171+V144+V117+V90+V63+V36+V9</f>
        <v>13</v>
      </c>
      <c r="W847" s="288">
        <f t="shared" si="1027"/>
        <v>0</v>
      </c>
      <c r="X847" s="288">
        <f t="shared" si="1027"/>
        <v>0</v>
      </c>
      <c r="Y847" s="288">
        <f t="shared" si="1027"/>
        <v>0</v>
      </c>
      <c r="Z847" s="288">
        <f t="shared" si="1027"/>
        <v>0</v>
      </c>
      <c r="AA847" s="283">
        <f t="shared" si="1027"/>
        <v>0</v>
      </c>
      <c r="AB847" s="289">
        <f t="shared" si="1027"/>
        <v>0</v>
      </c>
      <c r="AC847" s="289">
        <f t="shared" si="1027"/>
        <v>0</v>
      </c>
      <c r="AD847" s="289">
        <f t="shared" si="1027"/>
        <v>0</v>
      </c>
      <c r="AE847" s="289">
        <f t="shared" si="1027"/>
        <v>0</v>
      </c>
      <c r="AF847" s="289">
        <f t="shared" si="1027"/>
        <v>0</v>
      </c>
      <c r="AG847" s="289">
        <f t="shared" si="1027"/>
        <v>0</v>
      </c>
      <c r="AH847" s="217"/>
      <c r="AI847" s="290">
        <f t="shared" si="1013"/>
        <v>70</v>
      </c>
      <c r="AJ847" s="291">
        <v>52</v>
      </c>
      <c r="AK847" s="287" t="s">
        <v>24</v>
      </c>
      <c r="AL847" s="135">
        <f t="shared" si="1014"/>
        <v>6</v>
      </c>
      <c r="AM847"/>
      <c r="AN847" s="288">
        <f t="shared" ref="AN847:AY852" si="1028">AN819+AN792+AN765+AN738+AN711+AN684+AN657+AN630+AN603+AN576+AN549+AN522+AN495+AN468+AN441+AN414+AN387+AN360+AN333+AN306+AN279+AN252+AN225+AN198+AN171+AN144+AN117+AN90+AN63+AN36+AN9</f>
        <v>0</v>
      </c>
      <c r="AO847" s="288">
        <f t="shared" si="1028"/>
        <v>0</v>
      </c>
      <c r="AP847" s="288">
        <f t="shared" si="1028"/>
        <v>0</v>
      </c>
      <c r="AQ847" s="288">
        <f t="shared" si="1028"/>
        <v>0</v>
      </c>
      <c r="AR847" s="288">
        <f t="shared" si="1028"/>
        <v>0</v>
      </c>
      <c r="AS847" s="283">
        <f t="shared" si="1028"/>
        <v>0</v>
      </c>
      <c r="AT847" s="289">
        <f t="shared" si="1028"/>
        <v>0</v>
      </c>
      <c r="AU847" s="289">
        <f t="shared" si="1028"/>
        <v>0</v>
      </c>
      <c r="AV847" s="289">
        <f t="shared" si="1028"/>
        <v>0</v>
      </c>
      <c r="AW847" s="289">
        <f t="shared" si="1028"/>
        <v>0</v>
      </c>
      <c r="AX847" s="289">
        <f t="shared" si="1028"/>
        <v>0</v>
      </c>
      <c r="AY847" s="289">
        <f t="shared" si="1028"/>
        <v>0</v>
      </c>
      <c r="AZ847" s="217"/>
      <c r="BA847" s="290">
        <f t="shared" si="1016"/>
        <v>6</v>
      </c>
      <c r="BB847" s="291"/>
      <c r="BC847" s="280" t="str">
        <f t="shared" ref="BC847:BC864" si="1029">BC9</f>
        <v>BECERROS</v>
      </c>
      <c r="BD847" s="135">
        <f t="shared" si="1017"/>
        <v>0</v>
      </c>
      <c r="BE847"/>
      <c r="BF847" s="288">
        <f t="shared" ref="BF847:BQ852" si="1030">BF819+BF792+BF765+BF738+BF711+BF684+BF657+BF630+BF603+BF576+BF549+BF522+BF495+BF468+BF441+BF414+BF387+BF360+BF333+BF306+BF279+BF252+BF225+BF198+BF171+BF144+BF117+BF90+BF63+BF36+BF9</f>
        <v>0</v>
      </c>
      <c r="BG847" s="288">
        <f t="shared" si="1030"/>
        <v>0</v>
      </c>
      <c r="BH847" s="288">
        <f t="shared" si="1030"/>
        <v>0</v>
      </c>
      <c r="BI847" s="288">
        <f t="shared" si="1030"/>
        <v>0</v>
      </c>
      <c r="BJ847" s="288">
        <f t="shared" si="1030"/>
        <v>0</v>
      </c>
      <c r="BK847" s="283">
        <f t="shared" si="1030"/>
        <v>0</v>
      </c>
      <c r="BL847" s="289">
        <f t="shared" si="1030"/>
        <v>0</v>
      </c>
      <c r="BM847" s="289">
        <f t="shared" si="1030"/>
        <v>0</v>
      </c>
      <c r="BN847" s="289">
        <f t="shared" si="1030"/>
        <v>0</v>
      </c>
      <c r="BO847" s="289">
        <f t="shared" si="1030"/>
        <v>0</v>
      </c>
      <c r="BP847" s="289">
        <f t="shared" si="1030"/>
        <v>0</v>
      </c>
      <c r="BQ847" s="289">
        <f t="shared" si="1030"/>
        <v>0</v>
      </c>
      <c r="BR847" s="217"/>
      <c r="BS847" s="290">
        <f t="shared" si="1019"/>
        <v>0</v>
      </c>
      <c r="BT847" s="291"/>
      <c r="BU847" s="280" t="str">
        <f t="shared" ref="BU847:BU864" si="1031">BU9</f>
        <v>BECERROS</v>
      </c>
      <c r="BV847" s="135">
        <f t="shared" si="1020"/>
        <v>0</v>
      </c>
      <c r="BW847"/>
      <c r="BX847" s="288">
        <f t="shared" ref="BX847:CI852" si="1032">BX819+BX792+BX765+BX738+BX711+BX684+BX657+BX630+BX603+BX576+BX549+BX522+BX495+BX468+BX441+BX414+BX387+BX360+BX333+BX306+BX279+BX252+BX225+BX198+BX171+BX144+BX117+BX90+BX63+BX36+BX9</f>
        <v>0</v>
      </c>
      <c r="BY847" s="288">
        <f t="shared" si="1032"/>
        <v>0</v>
      </c>
      <c r="BZ847" s="288">
        <f t="shared" si="1032"/>
        <v>0</v>
      </c>
      <c r="CA847" s="288">
        <f t="shared" si="1032"/>
        <v>0</v>
      </c>
      <c r="CB847" s="288">
        <f t="shared" si="1032"/>
        <v>0</v>
      </c>
      <c r="CC847" s="283">
        <f t="shared" si="1032"/>
        <v>0</v>
      </c>
      <c r="CD847" s="289">
        <f t="shared" si="1032"/>
        <v>0</v>
      </c>
      <c r="CE847" s="289">
        <f t="shared" si="1032"/>
        <v>0</v>
      </c>
      <c r="CF847" s="289">
        <f t="shared" si="1032"/>
        <v>0</v>
      </c>
      <c r="CG847" s="289">
        <f t="shared" si="1032"/>
        <v>0</v>
      </c>
      <c r="CH847" s="289">
        <f t="shared" si="1032"/>
        <v>0</v>
      </c>
      <c r="CI847" s="289">
        <f t="shared" si="1032"/>
        <v>0</v>
      </c>
      <c r="CJ847" s="217"/>
      <c r="CK847" s="290">
        <f t="shared" si="1022"/>
        <v>0</v>
      </c>
      <c r="CL847" s="291"/>
    </row>
    <row r="848" spans="1:91" ht="13.5" customHeight="1" x14ac:dyDescent="0.3">
      <c r="A848" s="280" t="str">
        <f t="shared" si="1023"/>
        <v>MAUTAS</v>
      </c>
      <c r="B848" s="281">
        <f t="shared" si="1024"/>
        <v>54</v>
      </c>
      <c r="C848" s="217"/>
      <c r="D848" s="288">
        <f t="shared" si="1025"/>
        <v>0</v>
      </c>
      <c r="E848" s="288">
        <f t="shared" si="1025"/>
        <v>0</v>
      </c>
      <c r="F848" s="288">
        <f t="shared" si="1025"/>
        <v>0</v>
      </c>
      <c r="G848" s="288">
        <f t="shared" si="1025"/>
        <v>0</v>
      </c>
      <c r="H848" s="288">
        <f t="shared" si="1025"/>
        <v>0</v>
      </c>
      <c r="I848" s="283">
        <f t="shared" si="1025"/>
        <v>0</v>
      </c>
      <c r="J848" s="289">
        <f t="shared" si="1025"/>
        <v>0</v>
      </c>
      <c r="K848" s="289">
        <f t="shared" si="1025"/>
        <v>0</v>
      </c>
      <c r="L848" s="289">
        <f t="shared" si="1025"/>
        <v>0</v>
      </c>
      <c r="M848" s="289">
        <f t="shared" si="1025"/>
        <v>0</v>
      </c>
      <c r="N848" s="289">
        <f t="shared" si="1025"/>
        <v>0</v>
      </c>
      <c r="O848" s="289">
        <f t="shared" si="1025"/>
        <v>0</v>
      </c>
      <c r="P848" s="217"/>
      <c r="Q848" s="285">
        <f t="shared" si="1010"/>
        <v>54</v>
      </c>
      <c r="R848" s="286">
        <v>20</v>
      </c>
      <c r="S848" s="280" t="str">
        <f t="shared" si="1026"/>
        <v>MAUTAS</v>
      </c>
      <c r="T848" s="135">
        <f t="shared" si="1011"/>
        <v>0</v>
      </c>
      <c r="V848" s="288">
        <f t="shared" si="1027"/>
        <v>0</v>
      </c>
      <c r="W848" s="288">
        <f t="shared" si="1027"/>
        <v>0</v>
      </c>
      <c r="X848" s="288">
        <f t="shared" si="1027"/>
        <v>0</v>
      </c>
      <c r="Y848" s="288">
        <f t="shared" si="1027"/>
        <v>0</v>
      </c>
      <c r="Z848" s="288">
        <f t="shared" si="1027"/>
        <v>0</v>
      </c>
      <c r="AA848" s="283">
        <f t="shared" si="1027"/>
        <v>0</v>
      </c>
      <c r="AB848" s="289">
        <f t="shared" si="1027"/>
        <v>0</v>
      </c>
      <c r="AC848" s="289">
        <f t="shared" si="1027"/>
        <v>0</v>
      </c>
      <c r="AD848" s="289">
        <f t="shared" si="1027"/>
        <v>0</v>
      </c>
      <c r="AE848" s="289">
        <f t="shared" si="1027"/>
        <v>0</v>
      </c>
      <c r="AF848" s="289">
        <f t="shared" si="1027"/>
        <v>0</v>
      </c>
      <c r="AG848" s="289">
        <f t="shared" si="1027"/>
        <v>0</v>
      </c>
      <c r="AH848" s="217"/>
      <c r="AI848" s="285">
        <f t="shared" si="1013"/>
        <v>0</v>
      </c>
      <c r="AJ848" s="286"/>
      <c r="AK848" s="287" t="s">
        <v>26</v>
      </c>
      <c r="AL848" s="135">
        <f t="shared" si="1014"/>
        <v>8</v>
      </c>
      <c r="AM848"/>
      <c r="AN848" s="288">
        <f t="shared" si="1028"/>
        <v>0</v>
      </c>
      <c r="AO848" s="288">
        <f t="shared" si="1028"/>
        <v>0</v>
      </c>
      <c r="AP848" s="288">
        <f t="shared" si="1028"/>
        <v>0</v>
      </c>
      <c r="AQ848" s="288">
        <f t="shared" si="1028"/>
        <v>0</v>
      </c>
      <c r="AR848" s="288">
        <f t="shared" si="1028"/>
        <v>0</v>
      </c>
      <c r="AS848" s="283">
        <f t="shared" si="1028"/>
        <v>0</v>
      </c>
      <c r="AT848" s="289">
        <f t="shared" si="1028"/>
        <v>0</v>
      </c>
      <c r="AU848" s="289">
        <f t="shared" si="1028"/>
        <v>0</v>
      </c>
      <c r="AV848" s="289">
        <f t="shared" si="1028"/>
        <v>0</v>
      </c>
      <c r="AW848" s="289">
        <f t="shared" si="1028"/>
        <v>0</v>
      </c>
      <c r="AX848" s="289">
        <f t="shared" si="1028"/>
        <v>0</v>
      </c>
      <c r="AY848" s="289">
        <f t="shared" si="1028"/>
        <v>0</v>
      </c>
      <c r="AZ848" s="217"/>
      <c r="BA848" s="290">
        <f t="shared" si="1016"/>
        <v>8</v>
      </c>
      <c r="BB848" s="292"/>
      <c r="BC848" s="280" t="str">
        <f t="shared" si="1029"/>
        <v>MAUTAS</v>
      </c>
      <c r="BD848" s="135">
        <f t="shared" si="1017"/>
        <v>0</v>
      </c>
      <c r="BE848"/>
      <c r="BF848" s="288">
        <f t="shared" si="1030"/>
        <v>0</v>
      </c>
      <c r="BG848" s="288">
        <f t="shared" si="1030"/>
        <v>0</v>
      </c>
      <c r="BH848" s="288">
        <f t="shared" si="1030"/>
        <v>0</v>
      </c>
      <c r="BI848" s="288">
        <f t="shared" si="1030"/>
        <v>0</v>
      </c>
      <c r="BJ848" s="288">
        <f t="shared" si="1030"/>
        <v>0</v>
      </c>
      <c r="BK848" s="283">
        <f t="shared" si="1030"/>
        <v>0</v>
      </c>
      <c r="BL848" s="289">
        <f t="shared" si="1030"/>
        <v>0</v>
      </c>
      <c r="BM848" s="289">
        <f t="shared" si="1030"/>
        <v>0</v>
      </c>
      <c r="BN848" s="289">
        <f t="shared" si="1030"/>
        <v>0</v>
      </c>
      <c r="BO848" s="289">
        <f t="shared" si="1030"/>
        <v>0</v>
      </c>
      <c r="BP848" s="289">
        <f t="shared" si="1030"/>
        <v>0</v>
      </c>
      <c r="BQ848" s="289">
        <f t="shared" si="1030"/>
        <v>0</v>
      </c>
      <c r="BR848" s="217"/>
      <c r="BS848" s="285">
        <f t="shared" si="1019"/>
        <v>0</v>
      </c>
      <c r="BT848" s="286"/>
      <c r="BU848" s="280" t="str">
        <f t="shared" si="1031"/>
        <v>MAUTAS</v>
      </c>
      <c r="BV848" s="135">
        <f t="shared" si="1020"/>
        <v>0</v>
      </c>
      <c r="BW848"/>
      <c r="BX848" s="288">
        <f t="shared" si="1032"/>
        <v>0</v>
      </c>
      <c r="BY848" s="288">
        <f t="shared" si="1032"/>
        <v>0</v>
      </c>
      <c r="BZ848" s="288">
        <f t="shared" si="1032"/>
        <v>0</v>
      </c>
      <c r="CA848" s="288">
        <f t="shared" si="1032"/>
        <v>0</v>
      </c>
      <c r="CB848" s="288">
        <f t="shared" si="1032"/>
        <v>0</v>
      </c>
      <c r="CC848" s="283">
        <f t="shared" si="1032"/>
        <v>0</v>
      </c>
      <c r="CD848" s="289">
        <f t="shared" si="1032"/>
        <v>0</v>
      </c>
      <c r="CE848" s="289">
        <f t="shared" si="1032"/>
        <v>0</v>
      </c>
      <c r="CF848" s="289">
        <f t="shared" si="1032"/>
        <v>0</v>
      </c>
      <c r="CG848" s="289">
        <f t="shared" si="1032"/>
        <v>0</v>
      </c>
      <c r="CH848" s="289">
        <f t="shared" si="1032"/>
        <v>0</v>
      </c>
      <c r="CI848" s="289">
        <f t="shared" si="1032"/>
        <v>0</v>
      </c>
      <c r="CJ848" s="217"/>
      <c r="CK848" s="285">
        <f t="shared" si="1022"/>
        <v>0</v>
      </c>
      <c r="CL848" s="286"/>
    </row>
    <row r="849" spans="1:90" ht="13.5" customHeight="1" x14ac:dyDescent="0.3">
      <c r="A849" s="280" t="str">
        <f t="shared" si="1023"/>
        <v>MAUTES</v>
      </c>
      <c r="B849" s="281">
        <f t="shared" si="1024"/>
        <v>280</v>
      </c>
      <c r="C849" s="217"/>
      <c r="D849" s="288">
        <f t="shared" si="1025"/>
        <v>0</v>
      </c>
      <c r="E849" s="288">
        <f t="shared" si="1025"/>
        <v>0</v>
      </c>
      <c r="F849" s="288">
        <f t="shared" si="1025"/>
        <v>180</v>
      </c>
      <c r="G849" s="288">
        <f t="shared" si="1025"/>
        <v>0</v>
      </c>
      <c r="H849" s="288">
        <f t="shared" si="1025"/>
        <v>0</v>
      </c>
      <c r="I849" s="283">
        <f t="shared" si="1025"/>
        <v>0</v>
      </c>
      <c r="J849" s="289">
        <f t="shared" si="1025"/>
        <v>1</v>
      </c>
      <c r="K849" s="289">
        <f t="shared" si="1025"/>
        <v>1</v>
      </c>
      <c r="L849" s="289">
        <f t="shared" si="1025"/>
        <v>0</v>
      </c>
      <c r="M849" s="289">
        <f t="shared" si="1025"/>
        <v>0</v>
      </c>
      <c r="N849" s="289">
        <f t="shared" si="1025"/>
        <v>0</v>
      </c>
      <c r="O849" s="289">
        <f t="shared" si="1025"/>
        <v>150</v>
      </c>
      <c r="P849" s="217"/>
      <c r="Q849" s="290">
        <f t="shared" si="1010"/>
        <v>308</v>
      </c>
      <c r="R849" s="292">
        <v>258</v>
      </c>
      <c r="S849" s="280" t="str">
        <f t="shared" si="1026"/>
        <v>MAUTES</v>
      </c>
      <c r="T849" s="135">
        <f t="shared" si="1011"/>
        <v>0</v>
      </c>
      <c r="V849" s="288">
        <f t="shared" si="1027"/>
        <v>0</v>
      </c>
      <c r="W849" s="288">
        <f t="shared" si="1027"/>
        <v>0</v>
      </c>
      <c r="X849" s="288">
        <f t="shared" si="1027"/>
        <v>0</v>
      </c>
      <c r="Y849" s="288">
        <f t="shared" si="1027"/>
        <v>0</v>
      </c>
      <c r="Z849" s="288">
        <f t="shared" si="1027"/>
        <v>0</v>
      </c>
      <c r="AA849" s="283">
        <f t="shared" si="1027"/>
        <v>0</v>
      </c>
      <c r="AB849" s="289">
        <f t="shared" si="1027"/>
        <v>0</v>
      </c>
      <c r="AC849" s="289">
        <f t="shared" si="1027"/>
        <v>0</v>
      </c>
      <c r="AD849" s="289">
        <f t="shared" si="1027"/>
        <v>0</v>
      </c>
      <c r="AE849" s="289">
        <f t="shared" si="1027"/>
        <v>0</v>
      </c>
      <c r="AF849" s="289">
        <f t="shared" si="1027"/>
        <v>0</v>
      </c>
      <c r="AG849" s="289">
        <f t="shared" si="1027"/>
        <v>0</v>
      </c>
      <c r="AH849" s="217"/>
      <c r="AI849" s="290">
        <f t="shared" si="1013"/>
        <v>0</v>
      </c>
      <c r="AJ849" s="292"/>
      <c r="AK849" s="287" t="s">
        <v>28</v>
      </c>
      <c r="AL849" s="135">
        <f t="shared" si="1014"/>
        <v>7</v>
      </c>
      <c r="AM849"/>
      <c r="AN849" s="288">
        <f t="shared" si="1028"/>
        <v>0</v>
      </c>
      <c r="AO849" s="288">
        <f t="shared" si="1028"/>
        <v>0</v>
      </c>
      <c r="AP849" s="288">
        <f t="shared" si="1028"/>
        <v>0</v>
      </c>
      <c r="AQ849" s="288">
        <f t="shared" si="1028"/>
        <v>0</v>
      </c>
      <c r="AR849" s="288">
        <f t="shared" si="1028"/>
        <v>0</v>
      </c>
      <c r="AS849" s="283">
        <f t="shared" si="1028"/>
        <v>0</v>
      </c>
      <c r="AT849" s="289">
        <f t="shared" si="1028"/>
        <v>0</v>
      </c>
      <c r="AU849" s="289">
        <f t="shared" si="1028"/>
        <v>0</v>
      </c>
      <c r="AV849" s="289">
        <f t="shared" si="1028"/>
        <v>0</v>
      </c>
      <c r="AW849" s="289">
        <f t="shared" si="1028"/>
        <v>0</v>
      </c>
      <c r="AX849" s="289">
        <f t="shared" si="1028"/>
        <v>0</v>
      </c>
      <c r="AY849" s="289">
        <f t="shared" si="1028"/>
        <v>0</v>
      </c>
      <c r="AZ849" s="217"/>
      <c r="BA849" s="285">
        <f t="shared" si="1016"/>
        <v>7</v>
      </c>
      <c r="BB849" s="286"/>
      <c r="BC849" s="280" t="str">
        <f t="shared" si="1029"/>
        <v>MAUTES</v>
      </c>
      <c r="BD849" s="135">
        <f t="shared" si="1017"/>
        <v>11</v>
      </c>
      <c r="BE849"/>
      <c r="BF849" s="288">
        <f t="shared" si="1030"/>
        <v>0</v>
      </c>
      <c r="BG849" s="288">
        <f t="shared" si="1030"/>
        <v>0</v>
      </c>
      <c r="BH849" s="288">
        <f t="shared" si="1030"/>
        <v>0</v>
      </c>
      <c r="BI849" s="288">
        <f t="shared" si="1030"/>
        <v>0</v>
      </c>
      <c r="BJ849" s="288">
        <f t="shared" si="1030"/>
        <v>0</v>
      </c>
      <c r="BK849" s="283">
        <f t="shared" si="1030"/>
        <v>0</v>
      </c>
      <c r="BL849" s="289">
        <f t="shared" si="1030"/>
        <v>0</v>
      </c>
      <c r="BM849" s="289">
        <f t="shared" si="1030"/>
        <v>0</v>
      </c>
      <c r="BN849" s="289">
        <f t="shared" si="1030"/>
        <v>0</v>
      </c>
      <c r="BO849" s="289">
        <f t="shared" si="1030"/>
        <v>0</v>
      </c>
      <c r="BP849" s="289">
        <f t="shared" si="1030"/>
        <v>0</v>
      </c>
      <c r="BQ849" s="289">
        <f t="shared" si="1030"/>
        <v>11</v>
      </c>
      <c r="BR849" s="217"/>
      <c r="BS849" s="290">
        <f t="shared" si="1019"/>
        <v>0</v>
      </c>
      <c r="BT849" s="292"/>
      <c r="BU849" s="280" t="str">
        <f t="shared" si="1031"/>
        <v>MAUTES</v>
      </c>
      <c r="BV849" s="135">
        <f t="shared" si="1020"/>
        <v>88</v>
      </c>
      <c r="BW849"/>
      <c r="BX849" s="288">
        <f t="shared" si="1032"/>
        <v>0</v>
      </c>
      <c r="BY849" s="288">
        <f t="shared" si="1032"/>
        <v>0</v>
      </c>
      <c r="BZ849" s="288">
        <f t="shared" si="1032"/>
        <v>0</v>
      </c>
      <c r="CA849" s="288">
        <f t="shared" si="1032"/>
        <v>0</v>
      </c>
      <c r="CB849" s="288">
        <f t="shared" si="1032"/>
        <v>0</v>
      </c>
      <c r="CC849" s="283">
        <f t="shared" si="1032"/>
        <v>0</v>
      </c>
      <c r="CD849" s="289">
        <f t="shared" si="1032"/>
        <v>0</v>
      </c>
      <c r="CE849" s="289">
        <f t="shared" si="1032"/>
        <v>0</v>
      </c>
      <c r="CF849" s="289">
        <f t="shared" si="1032"/>
        <v>0</v>
      </c>
      <c r="CG849" s="289">
        <f t="shared" si="1032"/>
        <v>0</v>
      </c>
      <c r="CH849" s="289">
        <f t="shared" si="1032"/>
        <v>0</v>
      </c>
      <c r="CI849" s="289">
        <f t="shared" si="1032"/>
        <v>88</v>
      </c>
      <c r="CJ849" s="217"/>
      <c r="CK849" s="290">
        <f t="shared" si="1022"/>
        <v>0</v>
      </c>
      <c r="CL849" s="292"/>
    </row>
    <row r="850" spans="1:90" ht="13.5" customHeight="1" x14ac:dyDescent="0.3">
      <c r="A850" s="280">
        <f t="shared" si="1023"/>
        <v>0</v>
      </c>
      <c r="B850" s="281">
        <f t="shared" si="1024"/>
        <v>0</v>
      </c>
      <c r="C850" s="217"/>
      <c r="D850" s="288">
        <f t="shared" si="1025"/>
        <v>0</v>
      </c>
      <c r="E850" s="288">
        <f t="shared" si="1025"/>
        <v>0</v>
      </c>
      <c r="F850" s="288">
        <f t="shared" si="1025"/>
        <v>0</v>
      </c>
      <c r="G850" s="288">
        <f t="shared" si="1025"/>
        <v>0</v>
      </c>
      <c r="H850" s="288">
        <f t="shared" si="1025"/>
        <v>0</v>
      </c>
      <c r="I850" s="283">
        <f t="shared" si="1025"/>
        <v>0</v>
      </c>
      <c r="J850" s="289">
        <f t="shared" si="1025"/>
        <v>0</v>
      </c>
      <c r="K850" s="289">
        <f t="shared" si="1025"/>
        <v>0</v>
      </c>
      <c r="L850" s="289">
        <f t="shared" si="1025"/>
        <v>0</v>
      </c>
      <c r="M850" s="289">
        <f t="shared" si="1025"/>
        <v>0</v>
      </c>
      <c r="N850" s="289">
        <f t="shared" si="1025"/>
        <v>0</v>
      </c>
      <c r="O850" s="289">
        <f t="shared" si="1025"/>
        <v>0</v>
      </c>
      <c r="P850" s="217"/>
      <c r="Q850" s="293">
        <f t="shared" si="1010"/>
        <v>0</v>
      </c>
      <c r="R850" s="203"/>
      <c r="S850" s="280">
        <f t="shared" si="1026"/>
        <v>0</v>
      </c>
      <c r="T850" s="135">
        <f t="shared" si="1011"/>
        <v>0</v>
      </c>
      <c r="V850" s="288">
        <f t="shared" si="1027"/>
        <v>0</v>
      </c>
      <c r="W850" s="288">
        <f t="shared" si="1027"/>
        <v>0</v>
      </c>
      <c r="X850" s="288">
        <f t="shared" si="1027"/>
        <v>0</v>
      </c>
      <c r="Y850" s="288">
        <f t="shared" si="1027"/>
        <v>0</v>
      </c>
      <c r="Z850" s="288">
        <f t="shared" si="1027"/>
        <v>0</v>
      </c>
      <c r="AA850" s="283">
        <f t="shared" si="1027"/>
        <v>0</v>
      </c>
      <c r="AB850" s="289">
        <f t="shared" si="1027"/>
        <v>0</v>
      </c>
      <c r="AC850" s="289">
        <f t="shared" si="1027"/>
        <v>0</v>
      </c>
      <c r="AD850" s="289">
        <f t="shared" si="1027"/>
        <v>0</v>
      </c>
      <c r="AE850" s="289">
        <f t="shared" si="1027"/>
        <v>0</v>
      </c>
      <c r="AF850" s="289">
        <f t="shared" si="1027"/>
        <v>0</v>
      </c>
      <c r="AG850" s="289">
        <f t="shared" si="1027"/>
        <v>0</v>
      </c>
      <c r="AH850" s="217"/>
      <c r="AI850" s="293">
        <f t="shared" si="1013"/>
        <v>0</v>
      </c>
      <c r="AJ850" s="203"/>
      <c r="AK850" s="287"/>
      <c r="AL850" s="135">
        <f t="shared" si="1014"/>
        <v>0</v>
      </c>
      <c r="AM850"/>
      <c r="AN850" s="288">
        <f t="shared" si="1028"/>
        <v>0</v>
      </c>
      <c r="AO850" s="288">
        <f t="shared" si="1028"/>
        <v>0</v>
      </c>
      <c r="AP850" s="288">
        <f t="shared" si="1028"/>
        <v>0</v>
      </c>
      <c r="AQ850" s="288">
        <f t="shared" si="1028"/>
        <v>0</v>
      </c>
      <c r="AR850" s="288">
        <f t="shared" si="1028"/>
        <v>0</v>
      </c>
      <c r="AS850" s="283">
        <f t="shared" si="1028"/>
        <v>0</v>
      </c>
      <c r="AT850" s="289">
        <f t="shared" si="1028"/>
        <v>0</v>
      </c>
      <c r="AU850" s="289">
        <f t="shared" si="1028"/>
        <v>0</v>
      </c>
      <c r="AV850" s="289">
        <f t="shared" si="1028"/>
        <v>0</v>
      </c>
      <c r="AW850" s="289">
        <f t="shared" si="1028"/>
        <v>0</v>
      </c>
      <c r="AX850" s="289">
        <f t="shared" si="1028"/>
        <v>0</v>
      </c>
      <c r="AY850" s="289">
        <f t="shared" si="1028"/>
        <v>0</v>
      </c>
      <c r="AZ850" s="217"/>
      <c r="BA850" s="293">
        <f t="shared" si="1016"/>
        <v>0</v>
      </c>
      <c r="BB850" s="203"/>
      <c r="BC850" s="280">
        <f t="shared" si="1029"/>
        <v>0</v>
      </c>
      <c r="BD850" s="135">
        <f t="shared" si="1017"/>
        <v>0</v>
      </c>
      <c r="BE850"/>
      <c r="BF850" s="288">
        <f t="shared" si="1030"/>
        <v>0</v>
      </c>
      <c r="BG850" s="288">
        <f t="shared" si="1030"/>
        <v>0</v>
      </c>
      <c r="BH850" s="288">
        <f t="shared" si="1030"/>
        <v>0</v>
      </c>
      <c r="BI850" s="288">
        <f t="shared" si="1030"/>
        <v>0</v>
      </c>
      <c r="BJ850" s="288">
        <f t="shared" si="1030"/>
        <v>0</v>
      </c>
      <c r="BK850" s="283">
        <f t="shared" si="1030"/>
        <v>0</v>
      </c>
      <c r="BL850" s="289">
        <f t="shared" si="1030"/>
        <v>0</v>
      </c>
      <c r="BM850" s="289">
        <f t="shared" si="1030"/>
        <v>0</v>
      </c>
      <c r="BN850" s="289">
        <f t="shared" si="1030"/>
        <v>0</v>
      </c>
      <c r="BO850" s="289">
        <f t="shared" si="1030"/>
        <v>0</v>
      </c>
      <c r="BP850" s="289">
        <f t="shared" si="1030"/>
        <v>0</v>
      </c>
      <c r="BQ850" s="289">
        <f t="shared" si="1030"/>
        <v>0</v>
      </c>
      <c r="BR850" s="217"/>
      <c r="BS850" s="293">
        <f t="shared" si="1019"/>
        <v>0</v>
      </c>
      <c r="BT850" s="203"/>
      <c r="BU850" s="280">
        <f t="shared" si="1031"/>
        <v>0</v>
      </c>
      <c r="BV850" s="135">
        <f t="shared" si="1020"/>
        <v>0</v>
      </c>
      <c r="BW850"/>
      <c r="BX850" s="288">
        <f t="shared" si="1032"/>
        <v>0</v>
      </c>
      <c r="BY850" s="288">
        <f t="shared" si="1032"/>
        <v>0</v>
      </c>
      <c r="BZ850" s="288">
        <f t="shared" si="1032"/>
        <v>0</v>
      </c>
      <c r="CA850" s="288">
        <f t="shared" si="1032"/>
        <v>0</v>
      </c>
      <c r="CB850" s="288">
        <f t="shared" si="1032"/>
        <v>0</v>
      </c>
      <c r="CC850" s="283">
        <f t="shared" si="1032"/>
        <v>0</v>
      </c>
      <c r="CD850" s="289">
        <f t="shared" si="1032"/>
        <v>0</v>
      </c>
      <c r="CE850" s="289">
        <f t="shared" si="1032"/>
        <v>0</v>
      </c>
      <c r="CF850" s="289">
        <f t="shared" si="1032"/>
        <v>0</v>
      </c>
      <c r="CG850" s="289">
        <f t="shared" si="1032"/>
        <v>0</v>
      </c>
      <c r="CH850" s="289">
        <f t="shared" si="1032"/>
        <v>0</v>
      </c>
      <c r="CI850" s="289">
        <f t="shared" si="1032"/>
        <v>0</v>
      </c>
      <c r="CJ850" s="217"/>
      <c r="CK850" s="293">
        <f t="shared" si="1022"/>
        <v>0</v>
      </c>
      <c r="CL850" s="203"/>
    </row>
    <row r="851" spans="1:90" ht="13.5" customHeight="1" x14ac:dyDescent="0.3">
      <c r="A851" s="280">
        <f t="shared" si="1023"/>
        <v>0</v>
      </c>
      <c r="B851" s="281">
        <f t="shared" si="1024"/>
        <v>0</v>
      </c>
      <c r="C851" s="217"/>
      <c r="D851" s="288">
        <f t="shared" si="1025"/>
        <v>0</v>
      </c>
      <c r="E851" s="288">
        <f t="shared" si="1025"/>
        <v>0</v>
      </c>
      <c r="F851" s="288">
        <f t="shared" si="1025"/>
        <v>0</v>
      </c>
      <c r="G851" s="288">
        <f t="shared" si="1025"/>
        <v>0</v>
      </c>
      <c r="H851" s="288">
        <f t="shared" si="1025"/>
        <v>0</v>
      </c>
      <c r="I851" s="283">
        <f t="shared" si="1025"/>
        <v>0</v>
      </c>
      <c r="J851" s="289">
        <f t="shared" si="1025"/>
        <v>0</v>
      </c>
      <c r="K851" s="289">
        <f t="shared" si="1025"/>
        <v>0</v>
      </c>
      <c r="L851" s="289">
        <f t="shared" si="1025"/>
        <v>0</v>
      </c>
      <c r="M851" s="289">
        <f t="shared" si="1025"/>
        <v>0</v>
      </c>
      <c r="N851" s="289">
        <f t="shared" si="1025"/>
        <v>0</v>
      </c>
      <c r="O851" s="289">
        <f t="shared" si="1025"/>
        <v>0</v>
      </c>
      <c r="P851" s="217"/>
      <c r="Q851" s="293">
        <f t="shared" si="1010"/>
        <v>0</v>
      </c>
      <c r="R851" s="203"/>
      <c r="S851" s="280">
        <f t="shared" si="1026"/>
        <v>0</v>
      </c>
      <c r="T851" s="135">
        <f t="shared" si="1011"/>
        <v>0</v>
      </c>
      <c r="V851" s="288">
        <f t="shared" si="1027"/>
        <v>0</v>
      </c>
      <c r="W851" s="288">
        <f t="shared" si="1027"/>
        <v>0</v>
      </c>
      <c r="X851" s="288">
        <f t="shared" si="1027"/>
        <v>0</v>
      </c>
      <c r="Y851" s="288">
        <f t="shared" si="1027"/>
        <v>0</v>
      </c>
      <c r="Z851" s="288">
        <f t="shared" si="1027"/>
        <v>0</v>
      </c>
      <c r="AA851" s="283">
        <f t="shared" si="1027"/>
        <v>0</v>
      </c>
      <c r="AB851" s="289">
        <f t="shared" si="1027"/>
        <v>0</v>
      </c>
      <c r="AC851" s="289">
        <f t="shared" si="1027"/>
        <v>0</v>
      </c>
      <c r="AD851" s="289">
        <f t="shared" si="1027"/>
        <v>0</v>
      </c>
      <c r="AE851" s="289">
        <f t="shared" si="1027"/>
        <v>0</v>
      </c>
      <c r="AF851" s="289">
        <f t="shared" si="1027"/>
        <v>0</v>
      </c>
      <c r="AG851" s="289">
        <f t="shared" si="1027"/>
        <v>0</v>
      </c>
      <c r="AH851" s="217"/>
      <c r="AI851" s="293">
        <f t="shared" si="1013"/>
        <v>0</v>
      </c>
      <c r="AJ851" s="203"/>
      <c r="AK851" s="287"/>
      <c r="AL851" s="135">
        <f t="shared" si="1014"/>
        <v>0</v>
      </c>
      <c r="AM851"/>
      <c r="AN851" s="288">
        <f t="shared" si="1028"/>
        <v>0</v>
      </c>
      <c r="AO851" s="288">
        <f t="shared" si="1028"/>
        <v>0</v>
      </c>
      <c r="AP851" s="288">
        <f t="shared" si="1028"/>
        <v>0</v>
      </c>
      <c r="AQ851" s="288">
        <f t="shared" si="1028"/>
        <v>0</v>
      </c>
      <c r="AR851" s="288">
        <f t="shared" si="1028"/>
        <v>0</v>
      </c>
      <c r="AS851" s="283">
        <f t="shared" si="1028"/>
        <v>0</v>
      </c>
      <c r="AT851" s="289">
        <f t="shared" si="1028"/>
        <v>0</v>
      </c>
      <c r="AU851" s="289">
        <f t="shared" si="1028"/>
        <v>0</v>
      </c>
      <c r="AV851" s="289">
        <f t="shared" si="1028"/>
        <v>0</v>
      </c>
      <c r="AW851" s="289">
        <f t="shared" si="1028"/>
        <v>0</v>
      </c>
      <c r="AX851" s="289">
        <f t="shared" si="1028"/>
        <v>0</v>
      </c>
      <c r="AY851" s="289">
        <f t="shared" si="1028"/>
        <v>0</v>
      </c>
      <c r="AZ851" s="217"/>
      <c r="BA851" s="293">
        <f t="shared" si="1016"/>
        <v>0</v>
      </c>
      <c r="BB851" s="203"/>
      <c r="BC851" s="280">
        <f t="shared" si="1029"/>
        <v>0</v>
      </c>
      <c r="BD851" s="135">
        <f t="shared" si="1017"/>
        <v>0</v>
      </c>
      <c r="BE851"/>
      <c r="BF851" s="288">
        <f t="shared" si="1030"/>
        <v>0</v>
      </c>
      <c r="BG851" s="288">
        <f t="shared" si="1030"/>
        <v>0</v>
      </c>
      <c r="BH851" s="288">
        <f t="shared" si="1030"/>
        <v>0</v>
      </c>
      <c r="BI851" s="288">
        <f t="shared" si="1030"/>
        <v>0</v>
      </c>
      <c r="BJ851" s="288">
        <f t="shared" si="1030"/>
        <v>0</v>
      </c>
      <c r="BK851" s="283">
        <f t="shared" si="1030"/>
        <v>0</v>
      </c>
      <c r="BL851" s="289">
        <f t="shared" si="1030"/>
        <v>0</v>
      </c>
      <c r="BM851" s="289">
        <f t="shared" si="1030"/>
        <v>0</v>
      </c>
      <c r="BN851" s="289">
        <f t="shared" si="1030"/>
        <v>0</v>
      </c>
      <c r="BO851" s="289">
        <f t="shared" si="1030"/>
        <v>0</v>
      </c>
      <c r="BP851" s="289">
        <f t="shared" si="1030"/>
        <v>0</v>
      </c>
      <c r="BQ851" s="289">
        <f t="shared" si="1030"/>
        <v>0</v>
      </c>
      <c r="BR851" s="217"/>
      <c r="BS851" s="293">
        <f t="shared" si="1019"/>
        <v>0</v>
      </c>
      <c r="BT851" s="203"/>
      <c r="BU851" s="280">
        <f t="shared" si="1031"/>
        <v>0</v>
      </c>
      <c r="BV851" s="135">
        <f t="shared" si="1020"/>
        <v>0</v>
      </c>
      <c r="BW851"/>
      <c r="BX851" s="288">
        <f t="shared" si="1032"/>
        <v>0</v>
      </c>
      <c r="BY851" s="288">
        <f t="shared" si="1032"/>
        <v>0</v>
      </c>
      <c r="BZ851" s="288">
        <f t="shared" si="1032"/>
        <v>0</v>
      </c>
      <c r="CA851" s="288">
        <f t="shared" si="1032"/>
        <v>0</v>
      </c>
      <c r="CB851" s="288">
        <f t="shared" si="1032"/>
        <v>0</v>
      </c>
      <c r="CC851" s="283">
        <f t="shared" si="1032"/>
        <v>0</v>
      </c>
      <c r="CD851" s="289">
        <f t="shared" si="1032"/>
        <v>0</v>
      </c>
      <c r="CE851" s="289">
        <f t="shared" si="1032"/>
        <v>0</v>
      </c>
      <c r="CF851" s="289">
        <f t="shared" si="1032"/>
        <v>0</v>
      </c>
      <c r="CG851" s="289">
        <f t="shared" si="1032"/>
        <v>0</v>
      </c>
      <c r="CH851" s="289">
        <f t="shared" si="1032"/>
        <v>0</v>
      </c>
      <c r="CI851" s="289">
        <f t="shared" si="1032"/>
        <v>0</v>
      </c>
      <c r="CJ851" s="217"/>
      <c r="CK851" s="293">
        <f t="shared" si="1022"/>
        <v>0</v>
      </c>
      <c r="CL851" s="203"/>
    </row>
    <row r="852" spans="1:90" s="125" customFormat="1" ht="13.5" customHeight="1" x14ac:dyDescent="0.3">
      <c r="A852" s="93" t="str">
        <f t="shared" si="1023"/>
        <v>GAN. PRODUCCION</v>
      </c>
      <c r="B852" s="94"/>
      <c r="C852" s="217"/>
      <c r="D852" s="294"/>
      <c r="E852" s="294"/>
      <c r="F852" s="294"/>
      <c r="G852" s="294"/>
      <c r="H852" s="294"/>
      <c r="I852" s="283">
        <f t="shared" si="1025"/>
        <v>0</v>
      </c>
      <c r="J852" s="295"/>
      <c r="K852" s="295"/>
      <c r="L852" s="295"/>
      <c r="M852" s="295"/>
      <c r="N852" s="295"/>
      <c r="O852" s="295"/>
      <c r="P852" s="217"/>
      <c r="Q852" s="296"/>
      <c r="R852" s="203"/>
      <c r="S852" s="93" t="str">
        <f t="shared" si="1026"/>
        <v>GAN. PRODUCCION</v>
      </c>
      <c r="T852" s="94"/>
      <c r="U852"/>
      <c r="V852" s="294"/>
      <c r="W852" s="294"/>
      <c r="X852" s="294"/>
      <c r="Y852" s="294"/>
      <c r="Z852" s="294"/>
      <c r="AA852" s="283">
        <f t="shared" si="1027"/>
        <v>0</v>
      </c>
      <c r="AB852" s="295"/>
      <c r="AC852" s="295"/>
      <c r="AD852" s="295"/>
      <c r="AE852" s="295"/>
      <c r="AF852" s="295"/>
      <c r="AG852" s="295"/>
      <c r="AH852" s="217"/>
      <c r="AI852" s="296"/>
      <c r="AJ852" s="203"/>
      <c r="AK852" s="102" t="s">
        <v>30</v>
      </c>
      <c r="AL852" s="94"/>
      <c r="AM852"/>
      <c r="AN852" s="294"/>
      <c r="AO852" s="294"/>
      <c r="AP852" s="294"/>
      <c r="AQ852" s="294"/>
      <c r="AR852" s="294"/>
      <c r="AS852" s="283">
        <f t="shared" si="1028"/>
        <v>0</v>
      </c>
      <c r="AT852" s="295"/>
      <c r="AU852" s="295"/>
      <c r="AV852" s="295"/>
      <c r="AW852" s="295"/>
      <c r="AX852" s="295"/>
      <c r="AY852" s="295"/>
      <c r="AZ852" s="217"/>
      <c r="BA852" s="296"/>
      <c r="BB852" s="203"/>
      <c r="BC852" s="93" t="str">
        <f t="shared" si="1029"/>
        <v>GAN. PRODUCCION</v>
      </c>
      <c r="BD852" s="94"/>
      <c r="BE852"/>
      <c r="BF852" s="294"/>
      <c r="BG852" s="294"/>
      <c r="BH852" s="294"/>
      <c r="BI852" s="294"/>
      <c r="BJ852" s="294"/>
      <c r="BK852" s="283">
        <f t="shared" si="1030"/>
        <v>0</v>
      </c>
      <c r="BL852" s="295"/>
      <c r="BM852" s="295"/>
      <c r="BN852" s="295"/>
      <c r="BO852" s="295"/>
      <c r="BP852" s="295"/>
      <c r="BQ852" s="295"/>
      <c r="BR852" s="217"/>
      <c r="BS852" s="296"/>
      <c r="BT852" s="203"/>
      <c r="BU852" s="93" t="str">
        <f t="shared" si="1031"/>
        <v>GAN. PRODUCCION</v>
      </c>
      <c r="BV852" s="94"/>
      <c r="BW852"/>
      <c r="BX852" s="294"/>
      <c r="BY852" s="294"/>
      <c r="BZ852" s="294"/>
      <c r="CA852" s="294"/>
      <c r="CB852" s="294"/>
      <c r="CC852" s="283">
        <f t="shared" si="1032"/>
        <v>0</v>
      </c>
      <c r="CD852" s="295"/>
      <c r="CE852" s="295"/>
      <c r="CF852" s="295"/>
      <c r="CG852" s="295"/>
      <c r="CH852" s="295"/>
      <c r="CI852" s="295"/>
      <c r="CJ852" s="217"/>
      <c r="CK852" s="296"/>
      <c r="CL852" s="203"/>
    </row>
    <row r="853" spans="1:90" ht="13.5" customHeight="1" x14ac:dyDescent="0.3">
      <c r="A853" s="280" t="str">
        <f t="shared" si="1023"/>
        <v>VACAS EN PRODUCCION</v>
      </c>
      <c r="B853" s="281">
        <f t="shared" si="1024"/>
        <v>0</v>
      </c>
      <c r="C853" s="217"/>
      <c r="D853" s="288">
        <f t="shared" ref="D853:O860" si="1033">D825+D798+D771+D744+D717+D690+D663+D636+D609+D582+D555+D528+D501+D474+D447+D420+D393+D366+D339+D312+D285+D258+D231+D204+D177+D150+D123+D96+D69+D42+D15</f>
        <v>0</v>
      </c>
      <c r="E853" s="288">
        <f t="shared" si="1033"/>
        <v>0</v>
      </c>
      <c r="F853" s="288">
        <f t="shared" si="1033"/>
        <v>0</v>
      </c>
      <c r="G853" s="288">
        <f t="shared" si="1033"/>
        <v>0</v>
      </c>
      <c r="H853" s="288">
        <f t="shared" si="1033"/>
        <v>0</v>
      </c>
      <c r="I853" s="283">
        <f t="shared" si="1033"/>
        <v>0</v>
      </c>
      <c r="J853" s="289">
        <f t="shared" si="1033"/>
        <v>0</v>
      </c>
      <c r="K853" s="289">
        <f t="shared" si="1033"/>
        <v>0</v>
      </c>
      <c r="L853" s="289">
        <f t="shared" si="1033"/>
        <v>0</v>
      </c>
      <c r="M853" s="289">
        <f t="shared" si="1033"/>
        <v>0</v>
      </c>
      <c r="N853" s="289">
        <f t="shared" si="1033"/>
        <v>0</v>
      </c>
      <c r="O853" s="289">
        <f t="shared" si="1033"/>
        <v>0</v>
      </c>
      <c r="P853" s="217"/>
      <c r="Q853" s="285">
        <f t="shared" ref="Q853:Q859" si="1034">B853+SUM(D853:H853)-SUM(J853:O853)</f>
        <v>0</v>
      </c>
      <c r="R853" s="286"/>
      <c r="S853" s="280" t="str">
        <f t="shared" si="1026"/>
        <v>VACAS EN PRODUCCION</v>
      </c>
      <c r="T853" s="135">
        <f t="shared" ref="T853:T859" si="1035">+T15</f>
        <v>153</v>
      </c>
      <c r="V853" s="288">
        <f t="shared" ref="V853:AG860" si="1036">V825+V798+V771+V744+V717+V690+V663+V636+V609+V582+V555+V528+V501+V474+V447+V420+V393+V366+V339+V312+V285+V258+V231+V204+V177+V150+V123+V96+V69+V42+V15</f>
        <v>0</v>
      </c>
      <c r="W853" s="288">
        <f t="shared" si="1036"/>
        <v>0</v>
      </c>
      <c r="X853" s="288">
        <f t="shared" si="1036"/>
        <v>0</v>
      </c>
      <c r="Y853" s="288">
        <f t="shared" si="1036"/>
        <v>0</v>
      </c>
      <c r="Z853" s="288">
        <f>Z825+Z798+Z771+Z744+Z717+Z690+Z663+Z636+Z609+Z582+Z555+Z528+Z501+Z474+Z447+Z420+Z393+Z366+Z339+Z312+Z285+Z258+Z231+Z204+Z177+Z150+Z123+Z96+Z69+Z42+Z15</f>
        <v>15</v>
      </c>
      <c r="AA853" s="283">
        <f t="shared" si="1036"/>
        <v>0</v>
      </c>
      <c r="AB853" s="289">
        <f t="shared" si="1036"/>
        <v>0</v>
      </c>
      <c r="AC853" s="289">
        <f t="shared" si="1036"/>
        <v>0</v>
      </c>
      <c r="AD853" s="289">
        <f t="shared" si="1036"/>
        <v>0</v>
      </c>
      <c r="AE853" s="289">
        <f t="shared" si="1036"/>
        <v>0</v>
      </c>
      <c r="AF853" s="289">
        <f t="shared" si="1036"/>
        <v>0</v>
      </c>
      <c r="AG853" s="289">
        <f t="shared" si="1036"/>
        <v>0</v>
      </c>
      <c r="AH853" s="217"/>
      <c r="AI853" s="285">
        <f t="shared" ref="AI853:AI859" si="1037">T853+SUM(V853:Z853)-SUM(AB853:AG853)</f>
        <v>168</v>
      </c>
      <c r="AJ853" s="286">
        <v>173</v>
      </c>
      <c r="AK853" s="287" t="s">
        <v>22</v>
      </c>
      <c r="AL853" s="135">
        <f t="shared" ref="AL853:AL859" si="1038">+AL15</f>
        <v>1</v>
      </c>
      <c r="AM853"/>
      <c r="AN853" s="288">
        <f t="shared" ref="AN853:AY860" si="1039">AN825+AN798+AN771+AN744+AN717+AN690+AN663+AN636+AN609+AN582+AN555+AN528+AN501+AN474+AN447+AN420+AN393+AN366+AN339+AN312+AN285+AN258+AN231+AN204+AN177+AN150+AN123+AN96+AN69+AN42+AN15</f>
        <v>0</v>
      </c>
      <c r="AO853" s="288">
        <f t="shared" si="1039"/>
        <v>0</v>
      </c>
      <c r="AP853" s="288">
        <f t="shared" si="1039"/>
        <v>0</v>
      </c>
      <c r="AQ853" s="288">
        <f t="shared" si="1039"/>
        <v>0</v>
      </c>
      <c r="AR853" s="288">
        <f t="shared" si="1039"/>
        <v>0</v>
      </c>
      <c r="AS853" s="283">
        <f t="shared" si="1039"/>
        <v>0</v>
      </c>
      <c r="AT853" s="289">
        <f t="shared" si="1039"/>
        <v>0</v>
      </c>
      <c r="AU853" s="289">
        <f t="shared" si="1039"/>
        <v>0</v>
      </c>
      <c r="AV853" s="289">
        <f t="shared" si="1039"/>
        <v>0</v>
      </c>
      <c r="AW853" s="289">
        <f t="shared" si="1039"/>
        <v>0</v>
      </c>
      <c r="AX853" s="289">
        <f t="shared" si="1039"/>
        <v>0</v>
      </c>
      <c r="AY853" s="289">
        <f t="shared" si="1039"/>
        <v>0</v>
      </c>
      <c r="AZ853" s="217"/>
      <c r="BA853" s="285">
        <f t="shared" ref="BA853:BA859" si="1040">AL853+SUM(AN853:AR853)-SUM(AT853:AY853)</f>
        <v>1</v>
      </c>
      <c r="BB853" s="286"/>
      <c r="BC853" s="280" t="str">
        <f t="shared" si="1029"/>
        <v>VACAS EN PRODUCCION</v>
      </c>
      <c r="BD853" s="135">
        <f t="shared" ref="BD853:BD859" si="1041">+BD15</f>
        <v>0</v>
      </c>
      <c r="BE853"/>
      <c r="BF853" s="288">
        <f t="shared" ref="BF853:BQ860" si="1042">BF825+BF798+BF771+BF744+BF717+BF690+BF663+BF636+BF609+BF582+BF555+BF528+BF501+BF474+BF447+BF420+BF393+BF366+BF339+BF312+BF285+BF258+BF231+BF204+BF177+BF150+BF123+BF96+BF69+BF42+BF15</f>
        <v>0</v>
      </c>
      <c r="BG853" s="288">
        <f t="shared" si="1042"/>
        <v>0</v>
      </c>
      <c r="BH853" s="288">
        <f t="shared" si="1042"/>
        <v>0</v>
      </c>
      <c r="BI853" s="288">
        <f t="shared" si="1042"/>
        <v>0</v>
      </c>
      <c r="BJ853" s="288">
        <f t="shared" si="1042"/>
        <v>0</v>
      </c>
      <c r="BK853" s="283">
        <f t="shared" si="1042"/>
        <v>0</v>
      </c>
      <c r="BL853" s="289">
        <f t="shared" si="1042"/>
        <v>0</v>
      </c>
      <c r="BM853" s="289">
        <f t="shared" si="1042"/>
        <v>0</v>
      </c>
      <c r="BN853" s="289">
        <f t="shared" si="1042"/>
        <v>0</v>
      </c>
      <c r="BO853" s="289">
        <f t="shared" si="1042"/>
        <v>0</v>
      </c>
      <c r="BP853" s="289">
        <f t="shared" si="1042"/>
        <v>0</v>
      </c>
      <c r="BQ853" s="289">
        <f t="shared" si="1042"/>
        <v>0</v>
      </c>
      <c r="BR853" s="217"/>
      <c r="BS853" s="285">
        <f t="shared" ref="BS853:BS859" si="1043">BD853+SUM(BF853:BJ853)-SUM(BL853:BQ853)</f>
        <v>0</v>
      </c>
      <c r="BT853" s="286"/>
      <c r="BU853" s="280" t="str">
        <f t="shared" si="1031"/>
        <v>VACAS EN PRODUCCION</v>
      </c>
      <c r="BV853" s="135">
        <f t="shared" ref="BV853:BV859" si="1044">+BV15</f>
        <v>0</v>
      </c>
      <c r="BW853"/>
      <c r="BX853" s="288">
        <f t="shared" ref="BX853:CI860" si="1045">BX825+BX798+BX771+BX744+BX717+BX690+BX663+BX636+BX609+BX582+BX555+BX528+BX501+BX474+BX447+BX420+BX393+BX366+BX339+BX312+BX285+BX258+BX231+BX204+BX177+BX150+BX123+BX96+BX69+BX42+BX15</f>
        <v>0</v>
      </c>
      <c r="BY853" s="288">
        <f t="shared" si="1045"/>
        <v>0</v>
      </c>
      <c r="BZ853" s="288">
        <f t="shared" si="1045"/>
        <v>0</v>
      </c>
      <c r="CA853" s="288">
        <f t="shared" si="1045"/>
        <v>0</v>
      </c>
      <c r="CB853" s="288">
        <f t="shared" si="1045"/>
        <v>0</v>
      </c>
      <c r="CC853" s="283">
        <f t="shared" si="1045"/>
        <v>0</v>
      </c>
      <c r="CD853" s="289">
        <f t="shared" si="1045"/>
        <v>0</v>
      </c>
      <c r="CE853" s="289">
        <f t="shared" si="1045"/>
        <v>0</v>
      </c>
      <c r="CF853" s="289">
        <f t="shared" si="1045"/>
        <v>0</v>
      </c>
      <c r="CG853" s="289">
        <f t="shared" si="1045"/>
        <v>0</v>
      </c>
      <c r="CH853" s="289">
        <f t="shared" si="1045"/>
        <v>0</v>
      </c>
      <c r="CI853" s="289">
        <f t="shared" si="1045"/>
        <v>0</v>
      </c>
      <c r="CJ853" s="217"/>
      <c r="CK853" s="285">
        <f t="shared" ref="CK853:CK859" si="1046">BV853+SUM(BX853:CB853)-SUM(CD853:CI853)</f>
        <v>0</v>
      </c>
      <c r="CL853" s="286"/>
    </row>
    <row r="854" spans="1:90" ht="13.5" customHeight="1" x14ac:dyDescent="0.3">
      <c r="A854" s="280" t="str">
        <f t="shared" si="1023"/>
        <v>VACAS PREÑADAS</v>
      </c>
      <c r="B854" s="281">
        <f t="shared" si="1024"/>
        <v>0</v>
      </c>
      <c r="C854" s="217"/>
      <c r="D854" s="288">
        <f t="shared" si="1033"/>
        <v>0</v>
      </c>
      <c r="E854" s="288">
        <f t="shared" si="1033"/>
        <v>0</v>
      </c>
      <c r="F854" s="288">
        <f t="shared" si="1033"/>
        <v>0</v>
      </c>
      <c r="G854" s="288">
        <f t="shared" si="1033"/>
        <v>0</v>
      </c>
      <c r="H854" s="288">
        <f t="shared" si="1033"/>
        <v>0</v>
      </c>
      <c r="I854" s="283">
        <f t="shared" si="1033"/>
        <v>0</v>
      </c>
      <c r="J854" s="289">
        <f t="shared" si="1033"/>
        <v>0</v>
      </c>
      <c r="K854" s="289">
        <f t="shared" si="1033"/>
        <v>0</v>
      </c>
      <c r="L854" s="289">
        <f t="shared" si="1033"/>
        <v>0</v>
      </c>
      <c r="M854" s="289">
        <f t="shared" si="1033"/>
        <v>0</v>
      </c>
      <c r="N854" s="289">
        <f t="shared" si="1033"/>
        <v>0</v>
      </c>
      <c r="O854" s="289">
        <f t="shared" si="1033"/>
        <v>0</v>
      </c>
      <c r="P854" s="217"/>
      <c r="Q854" s="285">
        <f t="shared" si="1034"/>
        <v>0</v>
      </c>
      <c r="R854" s="286"/>
      <c r="S854" s="280" t="str">
        <f t="shared" si="1026"/>
        <v>VACAS PREÑADAS</v>
      </c>
      <c r="T854" s="135">
        <f t="shared" si="1035"/>
        <v>17</v>
      </c>
      <c r="V854" s="288">
        <f t="shared" si="1036"/>
        <v>0</v>
      </c>
      <c r="W854" s="288">
        <f t="shared" si="1036"/>
        <v>0</v>
      </c>
      <c r="X854" s="288">
        <f t="shared" si="1036"/>
        <v>0</v>
      </c>
      <c r="Y854" s="288">
        <f t="shared" si="1036"/>
        <v>0</v>
      </c>
      <c r="Z854" s="288">
        <f>Z826+Z799+Z772+Z745+Z718+Z691+Z664+Z637+Z610+Z583+Z556+Z529+Z502+Z475+Z448+Z421+Z394+Z367+Z340+Z313+Z286+Z259+Z232+Z205+Z178+Z151+Z124+Z97+Z70+Z43+Z16</f>
        <v>0</v>
      </c>
      <c r="AA854" s="283">
        <f t="shared" si="1036"/>
        <v>0</v>
      </c>
      <c r="AB854" s="289">
        <f t="shared" si="1036"/>
        <v>0</v>
      </c>
      <c r="AC854" s="289">
        <f t="shared" si="1036"/>
        <v>0</v>
      </c>
      <c r="AD854" s="289">
        <f t="shared" si="1036"/>
        <v>0</v>
      </c>
      <c r="AE854" s="289">
        <f t="shared" si="1036"/>
        <v>0</v>
      </c>
      <c r="AF854" s="289">
        <f t="shared" si="1036"/>
        <v>0</v>
      </c>
      <c r="AG854" s="289">
        <f t="shared" si="1036"/>
        <v>14</v>
      </c>
      <c r="AH854" s="217"/>
      <c r="AI854" s="285">
        <f t="shared" si="1037"/>
        <v>3</v>
      </c>
      <c r="AJ854" s="286"/>
      <c r="AK854" s="287" t="s">
        <v>24</v>
      </c>
      <c r="AL854" s="135">
        <f t="shared" si="1038"/>
        <v>0</v>
      </c>
      <c r="AM854"/>
      <c r="AN854" s="288">
        <f t="shared" si="1039"/>
        <v>0</v>
      </c>
      <c r="AO854" s="288">
        <f t="shared" si="1039"/>
        <v>0</v>
      </c>
      <c r="AP854" s="288">
        <f t="shared" si="1039"/>
        <v>0</v>
      </c>
      <c r="AQ854" s="288">
        <f t="shared" si="1039"/>
        <v>0</v>
      </c>
      <c r="AR854" s="288">
        <f t="shared" si="1039"/>
        <v>0</v>
      </c>
      <c r="AS854" s="283">
        <f t="shared" si="1039"/>
        <v>0</v>
      </c>
      <c r="AT854" s="289">
        <f t="shared" si="1039"/>
        <v>0</v>
      </c>
      <c r="AU854" s="289">
        <f t="shared" si="1039"/>
        <v>0</v>
      </c>
      <c r="AV854" s="289">
        <f t="shared" si="1039"/>
        <v>0</v>
      </c>
      <c r="AW854" s="289">
        <f t="shared" si="1039"/>
        <v>0</v>
      </c>
      <c r="AX854" s="289">
        <f t="shared" si="1039"/>
        <v>0</v>
      </c>
      <c r="AY854" s="289">
        <f t="shared" si="1039"/>
        <v>0</v>
      </c>
      <c r="AZ854" s="217"/>
      <c r="BA854" s="290">
        <f t="shared" si="1040"/>
        <v>0</v>
      </c>
      <c r="BB854" s="292"/>
      <c r="BC854" s="280" t="str">
        <f t="shared" si="1029"/>
        <v>VACAS PREÑADAS</v>
      </c>
      <c r="BD854" s="135">
        <f t="shared" si="1041"/>
        <v>0</v>
      </c>
      <c r="BE854"/>
      <c r="BF854" s="288">
        <f t="shared" si="1042"/>
        <v>0</v>
      </c>
      <c r="BG854" s="288">
        <f t="shared" si="1042"/>
        <v>0</v>
      </c>
      <c r="BH854" s="288">
        <f t="shared" si="1042"/>
        <v>0</v>
      </c>
      <c r="BI854" s="288">
        <f t="shared" si="1042"/>
        <v>0</v>
      </c>
      <c r="BJ854" s="288">
        <f t="shared" si="1042"/>
        <v>0</v>
      </c>
      <c r="BK854" s="283">
        <f t="shared" si="1042"/>
        <v>0</v>
      </c>
      <c r="BL854" s="289">
        <f t="shared" si="1042"/>
        <v>0</v>
      </c>
      <c r="BM854" s="289">
        <f t="shared" si="1042"/>
        <v>0</v>
      </c>
      <c r="BN854" s="289">
        <f t="shared" si="1042"/>
        <v>0</v>
      </c>
      <c r="BO854" s="289">
        <f t="shared" si="1042"/>
        <v>0</v>
      </c>
      <c r="BP854" s="289">
        <f t="shared" si="1042"/>
        <v>0</v>
      </c>
      <c r="BQ854" s="289">
        <f t="shared" si="1042"/>
        <v>0</v>
      </c>
      <c r="BR854" s="217"/>
      <c r="BS854" s="285">
        <f t="shared" si="1043"/>
        <v>0</v>
      </c>
      <c r="BT854" s="286"/>
      <c r="BU854" s="280" t="str">
        <f t="shared" si="1031"/>
        <v>VACAS PREÑADAS</v>
      </c>
      <c r="BV854" s="135">
        <f t="shared" si="1044"/>
        <v>0</v>
      </c>
      <c r="BW854"/>
      <c r="BX854" s="288">
        <f t="shared" si="1045"/>
        <v>0</v>
      </c>
      <c r="BY854" s="288">
        <f t="shared" si="1045"/>
        <v>0</v>
      </c>
      <c r="BZ854" s="288">
        <f t="shared" si="1045"/>
        <v>0</v>
      </c>
      <c r="CA854" s="288">
        <f t="shared" si="1045"/>
        <v>0</v>
      </c>
      <c r="CB854" s="288">
        <f t="shared" si="1045"/>
        <v>0</v>
      </c>
      <c r="CC854" s="283">
        <f t="shared" si="1045"/>
        <v>0</v>
      </c>
      <c r="CD854" s="289">
        <f t="shared" si="1045"/>
        <v>0</v>
      </c>
      <c r="CE854" s="289">
        <f t="shared" si="1045"/>
        <v>0</v>
      </c>
      <c r="CF854" s="289">
        <f t="shared" si="1045"/>
        <v>0</v>
      </c>
      <c r="CG854" s="289">
        <f t="shared" si="1045"/>
        <v>0</v>
      </c>
      <c r="CH854" s="289">
        <f t="shared" si="1045"/>
        <v>0</v>
      </c>
      <c r="CI854" s="289">
        <f t="shared" si="1045"/>
        <v>0</v>
      </c>
      <c r="CJ854" s="217"/>
      <c r="CK854" s="285">
        <f t="shared" si="1046"/>
        <v>0</v>
      </c>
      <c r="CL854" s="286"/>
    </row>
    <row r="855" spans="1:90" ht="13.5" customHeight="1" x14ac:dyDescent="0.3">
      <c r="A855" s="280" t="str">
        <f t="shared" si="1023"/>
        <v>VACAS VACIAS</v>
      </c>
      <c r="B855" s="281">
        <f t="shared" si="1024"/>
        <v>2</v>
      </c>
      <c r="C855" s="217"/>
      <c r="D855" s="288">
        <f t="shared" si="1033"/>
        <v>0</v>
      </c>
      <c r="E855" s="288">
        <f t="shared" si="1033"/>
        <v>0</v>
      </c>
      <c r="F855" s="288">
        <f t="shared" si="1033"/>
        <v>0</v>
      </c>
      <c r="G855" s="288">
        <f t="shared" si="1033"/>
        <v>0</v>
      </c>
      <c r="H855" s="288">
        <f t="shared" si="1033"/>
        <v>0</v>
      </c>
      <c r="I855" s="283">
        <f t="shared" si="1033"/>
        <v>0</v>
      </c>
      <c r="J855" s="289">
        <f t="shared" si="1033"/>
        <v>0</v>
      </c>
      <c r="K855" s="289">
        <f t="shared" si="1033"/>
        <v>0</v>
      </c>
      <c r="L855" s="289">
        <f t="shared" si="1033"/>
        <v>0</v>
      </c>
      <c r="M855" s="289">
        <f t="shared" si="1033"/>
        <v>0</v>
      </c>
      <c r="N855" s="289">
        <f t="shared" si="1033"/>
        <v>0</v>
      </c>
      <c r="O855" s="289">
        <f t="shared" si="1033"/>
        <v>0</v>
      </c>
      <c r="P855" s="217"/>
      <c r="Q855" s="293">
        <f t="shared" si="1034"/>
        <v>2</v>
      </c>
      <c r="R855" s="203">
        <v>2</v>
      </c>
      <c r="S855" s="280" t="str">
        <f t="shared" si="1026"/>
        <v>VACAS VACIAS</v>
      </c>
      <c r="T855" s="135">
        <f t="shared" si="1035"/>
        <v>3</v>
      </c>
      <c r="V855" s="288">
        <f t="shared" si="1036"/>
        <v>0</v>
      </c>
      <c r="W855" s="288">
        <f t="shared" si="1036"/>
        <v>0</v>
      </c>
      <c r="X855" s="288">
        <f t="shared" si="1036"/>
        <v>0</v>
      </c>
      <c r="Y855" s="288">
        <f t="shared" si="1036"/>
        <v>0</v>
      </c>
      <c r="Z855" s="288">
        <f t="shared" si="1036"/>
        <v>0</v>
      </c>
      <c r="AA855" s="283">
        <f t="shared" si="1036"/>
        <v>0</v>
      </c>
      <c r="AB855" s="289">
        <f t="shared" si="1036"/>
        <v>0</v>
      </c>
      <c r="AC855" s="289">
        <f t="shared" si="1036"/>
        <v>3</v>
      </c>
      <c r="AD855" s="289">
        <f t="shared" si="1036"/>
        <v>0</v>
      </c>
      <c r="AE855" s="289">
        <f t="shared" si="1036"/>
        <v>0</v>
      </c>
      <c r="AF855" s="289">
        <f t="shared" si="1036"/>
        <v>0</v>
      </c>
      <c r="AG855" s="289">
        <f t="shared" si="1036"/>
        <v>0</v>
      </c>
      <c r="AH855" s="217"/>
      <c r="AI855" s="293">
        <f t="shared" si="1037"/>
        <v>0</v>
      </c>
      <c r="AJ855" s="203"/>
      <c r="AK855" s="287" t="s">
        <v>26</v>
      </c>
      <c r="AL855" s="135">
        <f t="shared" si="1038"/>
        <v>1</v>
      </c>
      <c r="AM855"/>
      <c r="AN855" s="288">
        <f t="shared" si="1039"/>
        <v>0</v>
      </c>
      <c r="AO855" s="288">
        <f t="shared" si="1039"/>
        <v>0</v>
      </c>
      <c r="AP855" s="288">
        <f t="shared" si="1039"/>
        <v>0</v>
      </c>
      <c r="AQ855" s="288">
        <f t="shared" si="1039"/>
        <v>0</v>
      </c>
      <c r="AR855" s="288">
        <f t="shared" si="1039"/>
        <v>0</v>
      </c>
      <c r="AS855" s="283">
        <f t="shared" si="1039"/>
        <v>0</v>
      </c>
      <c r="AT855" s="289">
        <f t="shared" si="1039"/>
        <v>0</v>
      </c>
      <c r="AU855" s="289">
        <f t="shared" si="1039"/>
        <v>0</v>
      </c>
      <c r="AV855" s="289">
        <f t="shared" si="1039"/>
        <v>0</v>
      </c>
      <c r="AW855" s="289">
        <f t="shared" si="1039"/>
        <v>0</v>
      </c>
      <c r="AX855" s="289">
        <f t="shared" si="1039"/>
        <v>0</v>
      </c>
      <c r="AY855" s="289">
        <f t="shared" si="1039"/>
        <v>0</v>
      </c>
      <c r="AZ855" s="217"/>
      <c r="BA855" s="290">
        <f t="shared" si="1040"/>
        <v>1</v>
      </c>
      <c r="BB855" s="292"/>
      <c r="BC855" s="280" t="str">
        <f t="shared" si="1029"/>
        <v>VACAS VACIAS</v>
      </c>
      <c r="BD855" s="135">
        <f t="shared" si="1041"/>
        <v>0</v>
      </c>
      <c r="BE855"/>
      <c r="BF855" s="288">
        <f t="shared" si="1042"/>
        <v>0</v>
      </c>
      <c r="BG855" s="288">
        <f t="shared" si="1042"/>
        <v>0</v>
      </c>
      <c r="BH855" s="288">
        <f t="shared" si="1042"/>
        <v>0</v>
      </c>
      <c r="BI855" s="288">
        <f t="shared" si="1042"/>
        <v>0</v>
      </c>
      <c r="BJ855" s="288">
        <f t="shared" si="1042"/>
        <v>0</v>
      </c>
      <c r="BK855" s="283">
        <f t="shared" si="1042"/>
        <v>0</v>
      </c>
      <c r="BL855" s="289">
        <f t="shared" si="1042"/>
        <v>0</v>
      </c>
      <c r="BM855" s="289">
        <f t="shared" si="1042"/>
        <v>0</v>
      </c>
      <c r="BN855" s="289">
        <f t="shared" si="1042"/>
        <v>0</v>
      </c>
      <c r="BO855" s="289">
        <f t="shared" si="1042"/>
        <v>0</v>
      </c>
      <c r="BP855" s="289">
        <f t="shared" si="1042"/>
        <v>0</v>
      </c>
      <c r="BQ855" s="289">
        <f t="shared" si="1042"/>
        <v>0</v>
      </c>
      <c r="BR855" s="217"/>
      <c r="BS855" s="293">
        <f t="shared" si="1043"/>
        <v>0</v>
      </c>
      <c r="BT855" s="203"/>
      <c r="BU855" s="280" t="str">
        <f t="shared" si="1031"/>
        <v>VACAS VACIAS</v>
      </c>
      <c r="BV855" s="135">
        <f t="shared" si="1044"/>
        <v>0</v>
      </c>
      <c r="BW855"/>
      <c r="BX855" s="288">
        <f t="shared" si="1045"/>
        <v>0</v>
      </c>
      <c r="BY855" s="288">
        <f t="shared" si="1045"/>
        <v>0</v>
      </c>
      <c r="BZ855" s="288">
        <f t="shared" si="1045"/>
        <v>0</v>
      </c>
      <c r="CA855" s="288">
        <f t="shared" si="1045"/>
        <v>0</v>
      </c>
      <c r="CB855" s="288">
        <f t="shared" si="1045"/>
        <v>0</v>
      </c>
      <c r="CC855" s="283">
        <f t="shared" si="1045"/>
        <v>0</v>
      </c>
      <c r="CD855" s="289">
        <f t="shared" si="1045"/>
        <v>0</v>
      </c>
      <c r="CE855" s="289">
        <f t="shared" si="1045"/>
        <v>0</v>
      </c>
      <c r="CF855" s="289">
        <f t="shared" si="1045"/>
        <v>0</v>
      </c>
      <c r="CG855" s="289">
        <f t="shared" si="1045"/>
        <v>0</v>
      </c>
      <c r="CH855" s="289">
        <f t="shared" si="1045"/>
        <v>0</v>
      </c>
      <c r="CI855" s="289">
        <f t="shared" si="1045"/>
        <v>0</v>
      </c>
      <c r="CJ855" s="217"/>
      <c r="CK855" s="293">
        <f t="shared" si="1046"/>
        <v>0</v>
      </c>
      <c r="CL855" s="203"/>
    </row>
    <row r="856" spans="1:90" ht="13.5" customHeight="1" x14ac:dyDescent="0.3">
      <c r="A856" s="280" t="str">
        <f t="shared" si="1023"/>
        <v>NOVILLAS VACIAS</v>
      </c>
      <c r="B856" s="281">
        <f t="shared" si="1024"/>
        <v>1</v>
      </c>
      <c r="C856" s="217"/>
      <c r="D856" s="288">
        <f t="shared" si="1033"/>
        <v>0</v>
      </c>
      <c r="E856" s="288">
        <f t="shared" si="1033"/>
        <v>0</v>
      </c>
      <c r="F856" s="288">
        <f t="shared" si="1033"/>
        <v>0</v>
      </c>
      <c r="G856" s="288">
        <f t="shared" si="1033"/>
        <v>0</v>
      </c>
      <c r="H856" s="288">
        <f t="shared" si="1033"/>
        <v>0</v>
      </c>
      <c r="I856" s="283">
        <f t="shared" si="1033"/>
        <v>0</v>
      </c>
      <c r="J856" s="289">
        <f t="shared" si="1033"/>
        <v>0</v>
      </c>
      <c r="K856" s="289">
        <f t="shared" si="1033"/>
        <v>0</v>
      </c>
      <c r="L856" s="289">
        <f t="shared" si="1033"/>
        <v>0</v>
      </c>
      <c r="M856" s="289">
        <f t="shared" si="1033"/>
        <v>0</v>
      </c>
      <c r="N856" s="289">
        <f t="shared" si="1033"/>
        <v>0</v>
      </c>
      <c r="O856" s="289">
        <f t="shared" si="1033"/>
        <v>0</v>
      </c>
      <c r="P856" s="217"/>
      <c r="Q856" s="293">
        <f t="shared" si="1034"/>
        <v>1</v>
      </c>
      <c r="R856" s="203">
        <v>1</v>
      </c>
      <c r="S856" s="280" t="str">
        <f t="shared" si="1026"/>
        <v>NOVILLAS VACIAS</v>
      </c>
      <c r="T856" s="135">
        <f t="shared" si="1035"/>
        <v>0</v>
      </c>
      <c r="V856" s="288">
        <f t="shared" si="1036"/>
        <v>0</v>
      </c>
      <c r="W856" s="288">
        <f t="shared" si="1036"/>
        <v>0</v>
      </c>
      <c r="X856" s="288">
        <f t="shared" si="1036"/>
        <v>0</v>
      </c>
      <c r="Y856" s="288">
        <f t="shared" si="1036"/>
        <v>0</v>
      </c>
      <c r="Z856" s="288">
        <f t="shared" si="1036"/>
        <v>0</v>
      </c>
      <c r="AA856" s="283">
        <f t="shared" si="1036"/>
        <v>0</v>
      </c>
      <c r="AB856" s="289">
        <f t="shared" si="1036"/>
        <v>0</v>
      </c>
      <c r="AC856" s="289">
        <f t="shared" si="1036"/>
        <v>0</v>
      </c>
      <c r="AD856" s="289">
        <f t="shared" si="1036"/>
        <v>0</v>
      </c>
      <c r="AE856" s="289">
        <f t="shared" si="1036"/>
        <v>0</v>
      </c>
      <c r="AF856" s="289">
        <f t="shared" si="1036"/>
        <v>0</v>
      </c>
      <c r="AG856" s="289">
        <f t="shared" si="1036"/>
        <v>0</v>
      </c>
      <c r="AH856" s="217"/>
      <c r="AI856" s="293">
        <f t="shared" si="1037"/>
        <v>0</v>
      </c>
      <c r="AJ856" s="203"/>
      <c r="AK856" s="287" t="s">
        <v>28</v>
      </c>
      <c r="AL856" s="135">
        <f t="shared" si="1038"/>
        <v>1</v>
      </c>
      <c r="AM856"/>
      <c r="AN856" s="288">
        <f t="shared" si="1039"/>
        <v>0</v>
      </c>
      <c r="AO856" s="288">
        <f t="shared" si="1039"/>
        <v>0</v>
      </c>
      <c r="AP856" s="288">
        <f t="shared" si="1039"/>
        <v>0</v>
      </c>
      <c r="AQ856" s="288">
        <f t="shared" si="1039"/>
        <v>0</v>
      </c>
      <c r="AR856" s="288">
        <f t="shared" si="1039"/>
        <v>0</v>
      </c>
      <c r="AS856" s="283">
        <f t="shared" si="1039"/>
        <v>0</v>
      </c>
      <c r="AT856" s="289">
        <f t="shared" si="1039"/>
        <v>0</v>
      </c>
      <c r="AU856" s="289">
        <f t="shared" si="1039"/>
        <v>0</v>
      </c>
      <c r="AV856" s="289">
        <f t="shared" si="1039"/>
        <v>0</v>
      </c>
      <c r="AW856" s="289">
        <f t="shared" si="1039"/>
        <v>0</v>
      </c>
      <c r="AX856" s="289">
        <f t="shared" si="1039"/>
        <v>0</v>
      </c>
      <c r="AY856" s="289">
        <f t="shared" si="1039"/>
        <v>0</v>
      </c>
      <c r="AZ856" s="217"/>
      <c r="BA856" s="285">
        <f t="shared" si="1040"/>
        <v>1</v>
      </c>
      <c r="BB856" s="286"/>
      <c r="BC856" s="280" t="str">
        <f t="shared" si="1029"/>
        <v>NOVILLAS VACIAS</v>
      </c>
      <c r="BD856" s="135">
        <f t="shared" si="1041"/>
        <v>0</v>
      </c>
      <c r="BE856"/>
      <c r="BF856" s="288">
        <f t="shared" si="1042"/>
        <v>0</v>
      </c>
      <c r="BG856" s="288">
        <f t="shared" si="1042"/>
        <v>0</v>
      </c>
      <c r="BH856" s="288">
        <f t="shared" si="1042"/>
        <v>0</v>
      </c>
      <c r="BI856" s="288">
        <f t="shared" si="1042"/>
        <v>0</v>
      </c>
      <c r="BJ856" s="288">
        <f t="shared" si="1042"/>
        <v>0</v>
      </c>
      <c r="BK856" s="283">
        <f t="shared" si="1042"/>
        <v>0</v>
      </c>
      <c r="BL856" s="289">
        <f t="shared" si="1042"/>
        <v>0</v>
      </c>
      <c r="BM856" s="289">
        <f t="shared" si="1042"/>
        <v>0</v>
      </c>
      <c r="BN856" s="289">
        <f t="shared" si="1042"/>
        <v>0</v>
      </c>
      <c r="BO856" s="289">
        <f t="shared" si="1042"/>
        <v>0</v>
      </c>
      <c r="BP856" s="289">
        <f t="shared" si="1042"/>
        <v>0</v>
      </c>
      <c r="BQ856" s="289">
        <f t="shared" si="1042"/>
        <v>0</v>
      </c>
      <c r="BR856" s="217"/>
      <c r="BS856" s="293">
        <f t="shared" si="1043"/>
        <v>0</v>
      </c>
      <c r="BT856" s="203"/>
      <c r="BU856" s="280" t="str">
        <f t="shared" si="1031"/>
        <v>NOVILLAS VACIAS</v>
      </c>
      <c r="BV856" s="135">
        <f t="shared" si="1044"/>
        <v>0</v>
      </c>
      <c r="BW856"/>
      <c r="BX856" s="288">
        <f t="shared" si="1045"/>
        <v>0</v>
      </c>
      <c r="BY856" s="288">
        <f t="shared" si="1045"/>
        <v>0</v>
      </c>
      <c r="BZ856" s="288">
        <f t="shared" si="1045"/>
        <v>0</v>
      </c>
      <c r="CA856" s="288">
        <f t="shared" si="1045"/>
        <v>0</v>
      </c>
      <c r="CB856" s="288">
        <f t="shared" si="1045"/>
        <v>0</v>
      </c>
      <c r="CC856" s="283">
        <f t="shared" si="1045"/>
        <v>0</v>
      </c>
      <c r="CD856" s="289">
        <f t="shared" si="1045"/>
        <v>0</v>
      </c>
      <c r="CE856" s="289">
        <f t="shared" si="1045"/>
        <v>0</v>
      </c>
      <c r="CF856" s="289">
        <f t="shared" si="1045"/>
        <v>0</v>
      </c>
      <c r="CG856" s="289">
        <f t="shared" si="1045"/>
        <v>0</v>
      </c>
      <c r="CH856" s="289">
        <f t="shared" si="1045"/>
        <v>0</v>
      </c>
      <c r="CI856" s="289">
        <f t="shared" si="1045"/>
        <v>0</v>
      </c>
      <c r="CJ856" s="217"/>
      <c r="CK856" s="293">
        <f t="shared" si="1046"/>
        <v>0</v>
      </c>
      <c r="CL856" s="203"/>
    </row>
    <row r="857" spans="1:90" ht="13.5" customHeight="1" x14ac:dyDescent="0.3">
      <c r="A857" s="280" t="str">
        <f t="shared" si="1023"/>
        <v xml:space="preserve">NOVILLAS PREÑADAS </v>
      </c>
      <c r="B857" s="281">
        <f t="shared" si="1024"/>
        <v>0</v>
      </c>
      <c r="C857" s="217"/>
      <c r="D857" s="288">
        <f t="shared" si="1033"/>
        <v>0</v>
      </c>
      <c r="E857" s="288">
        <f t="shared" si="1033"/>
        <v>0</v>
      </c>
      <c r="F857" s="288">
        <f t="shared" si="1033"/>
        <v>0</v>
      </c>
      <c r="G857" s="288">
        <f t="shared" si="1033"/>
        <v>0</v>
      </c>
      <c r="H857" s="288">
        <f t="shared" si="1033"/>
        <v>0</v>
      </c>
      <c r="I857" s="283">
        <f t="shared" si="1033"/>
        <v>0</v>
      </c>
      <c r="J857" s="289">
        <f t="shared" si="1033"/>
        <v>0</v>
      </c>
      <c r="K857" s="289">
        <f t="shared" si="1033"/>
        <v>0</v>
      </c>
      <c r="L857" s="289">
        <f t="shared" si="1033"/>
        <v>0</v>
      </c>
      <c r="M857" s="289">
        <f t="shared" si="1033"/>
        <v>0</v>
      </c>
      <c r="N857" s="289">
        <f t="shared" si="1033"/>
        <v>0</v>
      </c>
      <c r="O857" s="289">
        <f t="shared" si="1033"/>
        <v>0</v>
      </c>
      <c r="P857" s="217"/>
      <c r="Q857" s="285">
        <f t="shared" si="1034"/>
        <v>0</v>
      </c>
      <c r="R857" s="286"/>
      <c r="S857" s="280" t="str">
        <f t="shared" si="1026"/>
        <v xml:space="preserve">NOVILLAS PREÑADAS </v>
      </c>
      <c r="T857" s="135">
        <f t="shared" si="1035"/>
        <v>6</v>
      </c>
      <c r="V857" s="288">
        <f t="shared" si="1036"/>
        <v>0</v>
      </c>
      <c r="W857" s="288">
        <f t="shared" si="1036"/>
        <v>0</v>
      </c>
      <c r="X857" s="288">
        <f t="shared" si="1036"/>
        <v>0</v>
      </c>
      <c r="Y857" s="288">
        <f t="shared" si="1036"/>
        <v>0</v>
      </c>
      <c r="Z857" s="288">
        <f t="shared" si="1036"/>
        <v>0</v>
      </c>
      <c r="AA857" s="283">
        <f t="shared" si="1036"/>
        <v>0</v>
      </c>
      <c r="AB857" s="289">
        <f t="shared" si="1036"/>
        <v>0</v>
      </c>
      <c r="AC857" s="289">
        <f t="shared" si="1036"/>
        <v>2</v>
      </c>
      <c r="AD857" s="289">
        <f t="shared" si="1036"/>
        <v>0</v>
      </c>
      <c r="AE857" s="289">
        <f t="shared" si="1036"/>
        <v>0</v>
      </c>
      <c r="AF857" s="289">
        <f t="shared" si="1036"/>
        <v>0</v>
      </c>
      <c r="AG857" s="289">
        <f t="shared" si="1036"/>
        <v>1</v>
      </c>
      <c r="AH857" s="217"/>
      <c r="AI857" s="285">
        <f t="shared" si="1037"/>
        <v>3</v>
      </c>
      <c r="AJ857" s="286">
        <v>7</v>
      </c>
      <c r="AK857" s="287"/>
      <c r="AL857" s="135">
        <f t="shared" si="1038"/>
        <v>0</v>
      </c>
      <c r="AM857"/>
      <c r="AN857" s="288">
        <f t="shared" si="1039"/>
        <v>0</v>
      </c>
      <c r="AO857" s="288">
        <f t="shared" si="1039"/>
        <v>0</v>
      </c>
      <c r="AP857" s="288">
        <f t="shared" si="1039"/>
        <v>0</v>
      </c>
      <c r="AQ857" s="288">
        <f t="shared" si="1039"/>
        <v>0</v>
      </c>
      <c r="AR857" s="288">
        <f t="shared" si="1039"/>
        <v>0</v>
      </c>
      <c r="AS857" s="283">
        <f t="shared" si="1039"/>
        <v>0</v>
      </c>
      <c r="AT857" s="289">
        <f t="shared" si="1039"/>
        <v>0</v>
      </c>
      <c r="AU857" s="289">
        <f t="shared" si="1039"/>
        <v>0</v>
      </c>
      <c r="AV857" s="289">
        <f t="shared" si="1039"/>
        <v>0</v>
      </c>
      <c r="AW857" s="289">
        <f t="shared" si="1039"/>
        <v>0</v>
      </c>
      <c r="AX857" s="289">
        <f t="shared" si="1039"/>
        <v>0</v>
      </c>
      <c r="AY857" s="289">
        <f t="shared" si="1039"/>
        <v>0</v>
      </c>
      <c r="AZ857" s="217"/>
      <c r="BA857" s="293">
        <f t="shared" si="1040"/>
        <v>0</v>
      </c>
      <c r="BB857" s="203"/>
      <c r="BC857" s="280" t="str">
        <f t="shared" si="1029"/>
        <v xml:space="preserve">NOVILLAS PREÑADAS </v>
      </c>
      <c r="BD857" s="135">
        <f t="shared" si="1041"/>
        <v>0</v>
      </c>
      <c r="BE857"/>
      <c r="BF857" s="288">
        <f t="shared" si="1042"/>
        <v>0</v>
      </c>
      <c r="BG857" s="288">
        <f t="shared" si="1042"/>
        <v>0</v>
      </c>
      <c r="BH857" s="288">
        <f t="shared" si="1042"/>
        <v>0</v>
      </c>
      <c r="BI857" s="288">
        <f t="shared" si="1042"/>
        <v>0</v>
      </c>
      <c r="BJ857" s="288">
        <f t="shared" si="1042"/>
        <v>0</v>
      </c>
      <c r="BK857" s="283">
        <f t="shared" si="1042"/>
        <v>0</v>
      </c>
      <c r="BL857" s="289">
        <f t="shared" si="1042"/>
        <v>0</v>
      </c>
      <c r="BM857" s="289">
        <f t="shared" si="1042"/>
        <v>0</v>
      </c>
      <c r="BN857" s="289">
        <f t="shared" si="1042"/>
        <v>0</v>
      </c>
      <c r="BO857" s="289">
        <f t="shared" si="1042"/>
        <v>0</v>
      </c>
      <c r="BP857" s="289">
        <f t="shared" si="1042"/>
        <v>0</v>
      </c>
      <c r="BQ857" s="289">
        <f t="shared" si="1042"/>
        <v>0</v>
      </c>
      <c r="BR857" s="217"/>
      <c r="BS857" s="285">
        <f t="shared" si="1043"/>
        <v>0</v>
      </c>
      <c r="BT857" s="286"/>
      <c r="BU857" s="280" t="str">
        <f t="shared" si="1031"/>
        <v xml:space="preserve">NOVILLAS PREÑADAS </v>
      </c>
      <c r="BV857" s="135">
        <f t="shared" si="1044"/>
        <v>0</v>
      </c>
      <c r="BW857"/>
      <c r="BX857" s="288">
        <f t="shared" si="1045"/>
        <v>0</v>
      </c>
      <c r="BY857" s="288">
        <f t="shared" si="1045"/>
        <v>0</v>
      </c>
      <c r="BZ857" s="288">
        <f t="shared" si="1045"/>
        <v>0</v>
      </c>
      <c r="CA857" s="288">
        <f t="shared" si="1045"/>
        <v>0</v>
      </c>
      <c r="CB857" s="288">
        <f t="shared" si="1045"/>
        <v>0</v>
      </c>
      <c r="CC857" s="283">
        <f t="shared" si="1045"/>
        <v>0</v>
      </c>
      <c r="CD857" s="289">
        <f t="shared" si="1045"/>
        <v>0</v>
      </c>
      <c r="CE857" s="289">
        <f t="shared" si="1045"/>
        <v>0</v>
      </c>
      <c r="CF857" s="289">
        <f t="shared" si="1045"/>
        <v>0</v>
      </c>
      <c r="CG857" s="289">
        <f t="shared" si="1045"/>
        <v>0</v>
      </c>
      <c r="CH857" s="289">
        <f t="shared" si="1045"/>
        <v>0</v>
      </c>
      <c r="CI857" s="289">
        <f t="shared" si="1045"/>
        <v>0</v>
      </c>
      <c r="CJ857" s="217"/>
      <c r="CK857" s="285">
        <f t="shared" si="1046"/>
        <v>0</v>
      </c>
      <c r="CL857" s="286"/>
    </row>
    <row r="858" spans="1:90" ht="13.5" customHeight="1" x14ac:dyDescent="0.3">
      <c r="A858" s="280" t="str">
        <f t="shared" si="1023"/>
        <v>TOROS</v>
      </c>
      <c r="B858" s="281">
        <f t="shared" si="1024"/>
        <v>18</v>
      </c>
      <c r="C858" s="217"/>
      <c r="D858" s="288">
        <f t="shared" si="1033"/>
        <v>0</v>
      </c>
      <c r="E858" s="288">
        <f t="shared" si="1033"/>
        <v>0</v>
      </c>
      <c r="F858" s="288">
        <f t="shared" si="1033"/>
        <v>0</v>
      </c>
      <c r="G858" s="288">
        <f t="shared" si="1033"/>
        <v>0</v>
      </c>
      <c r="H858" s="288">
        <f t="shared" si="1033"/>
        <v>0</v>
      </c>
      <c r="I858" s="283">
        <f t="shared" si="1033"/>
        <v>0</v>
      </c>
      <c r="J858" s="289">
        <f t="shared" si="1033"/>
        <v>0</v>
      </c>
      <c r="K858" s="289">
        <f t="shared" si="1033"/>
        <v>1</v>
      </c>
      <c r="L858" s="289">
        <f t="shared" si="1033"/>
        <v>0</v>
      </c>
      <c r="M858" s="289">
        <f t="shared" si="1033"/>
        <v>0</v>
      </c>
      <c r="N858" s="289">
        <f t="shared" si="1033"/>
        <v>16</v>
      </c>
      <c r="O858" s="289">
        <f t="shared" si="1033"/>
        <v>0</v>
      </c>
      <c r="P858" s="217"/>
      <c r="Q858" s="290">
        <f t="shared" si="1034"/>
        <v>1</v>
      </c>
      <c r="R858" s="292">
        <v>1</v>
      </c>
      <c r="S858" s="280" t="str">
        <f t="shared" si="1026"/>
        <v>TOROS</v>
      </c>
      <c r="T858" s="135">
        <f t="shared" si="1035"/>
        <v>0</v>
      </c>
      <c r="V858" s="288">
        <f t="shared" si="1036"/>
        <v>0</v>
      </c>
      <c r="W858" s="288">
        <f t="shared" si="1036"/>
        <v>0</v>
      </c>
      <c r="X858" s="288">
        <f t="shared" si="1036"/>
        <v>0</v>
      </c>
      <c r="Y858" s="288">
        <f t="shared" si="1036"/>
        <v>16</v>
      </c>
      <c r="Z858" s="288">
        <f t="shared" si="1036"/>
        <v>0</v>
      </c>
      <c r="AA858" s="283">
        <f t="shared" si="1036"/>
        <v>0</v>
      </c>
      <c r="AB858" s="289">
        <f t="shared" si="1036"/>
        <v>0</v>
      </c>
      <c r="AC858" s="289">
        <f t="shared" si="1036"/>
        <v>0</v>
      </c>
      <c r="AD858" s="289">
        <f t="shared" si="1036"/>
        <v>0</v>
      </c>
      <c r="AE858" s="289">
        <f t="shared" si="1036"/>
        <v>0</v>
      </c>
      <c r="AF858" s="289">
        <f t="shared" si="1036"/>
        <v>0</v>
      </c>
      <c r="AG858" s="289">
        <f t="shared" si="1036"/>
        <v>0</v>
      </c>
      <c r="AH858" s="217"/>
      <c r="AI858" s="290">
        <f t="shared" si="1037"/>
        <v>16</v>
      </c>
      <c r="AJ858" s="292"/>
      <c r="AK858" s="287"/>
      <c r="AL858" s="135">
        <f t="shared" si="1038"/>
        <v>0</v>
      </c>
      <c r="AM858"/>
      <c r="AN858" s="288">
        <f t="shared" si="1039"/>
        <v>0</v>
      </c>
      <c r="AO858" s="288">
        <f t="shared" si="1039"/>
        <v>0</v>
      </c>
      <c r="AP858" s="288">
        <f t="shared" si="1039"/>
        <v>0</v>
      </c>
      <c r="AQ858" s="288">
        <f t="shared" si="1039"/>
        <v>0</v>
      </c>
      <c r="AR858" s="288">
        <f t="shared" si="1039"/>
        <v>0</v>
      </c>
      <c r="AS858" s="283">
        <f t="shared" si="1039"/>
        <v>0</v>
      </c>
      <c r="AT858" s="289">
        <f t="shared" si="1039"/>
        <v>0</v>
      </c>
      <c r="AU858" s="289">
        <f t="shared" si="1039"/>
        <v>0</v>
      </c>
      <c r="AV858" s="289">
        <f t="shared" si="1039"/>
        <v>0</v>
      </c>
      <c r="AW858" s="289">
        <f t="shared" si="1039"/>
        <v>0</v>
      </c>
      <c r="AX858" s="289">
        <f t="shared" si="1039"/>
        <v>0</v>
      </c>
      <c r="AY858" s="289">
        <f t="shared" si="1039"/>
        <v>0</v>
      </c>
      <c r="AZ858" s="217"/>
      <c r="BA858" s="293">
        <f t="shared" si="1040"/>
        <v>0</v>
      </c>
      <c r="BB858" s="203"/>
      <c r="BC858" s="280" t="str">
        <f t="shared" si="1029"/>
        <v>TOROS</v>
      </c>
      <c r="BD858" s="135">
        <f t="shared" si="1041"/>
        <v>0</v>
      </c>
      <c r="BE858"/>
      <c r="BF858" s="288">
        <f t="shared" si="1042"/>
        <v>0</v>
      </c>
      <c r="BG858" s="288">
        <f t="shared" si="1042"/>
        <v>0</v>
      </c>
      <c r="BH858" s="288">
        <f t="shared" si="1042"/>
        <v>0</v>
      </c>
      <c r="BI858" s="288">
        <f t="shared" si="1042"/>
        <v>0</v>
      </c>
      <c r="BJ858" s="288">
        <f t="shared" si="1042"/>
        <v>0</v>
      </c>
      <c r="BK858" s="283">
        <f t="shared" si="1042"/>
        <v>0</v>
      </c>
      <c r="BL858" s="289">
        <f t="shared" si="1042"/>
        <v>0</v>
      </c>
      <c r="BM858" s="289">
        <f t="shared" si="1042"/>
        <v>0</v>
      </c>
      <c r="BN858" s="289">
        <f t="shared" si="1042"/>
        <v>0</v>
      </c>
      <c r="BO858" s="289">
        <f t="shared" si="1042"/>
        <v>0</v>
      </c>
      <c r="BP858" s="289">
        <f t="shared" si="1042"/>
        <v>0</v>
      </c>
      <c r="BQ858" s="289">
        <f t="shared" si="1042"/>
        <v>0</v>
      </c>
      <c r="BR858" s="217"/>
      <c r="BS858" s="290">
        <f t="shared" si="1043"/>
        <v>0</v>
      </c>
      <c r="BT858" s="292"/>
      <c r="BU858" s="280" t="str">
        <f t="shared" si="1031"/>
        <v>TOROS</v>
      </c>
      <c r="BV858" s="135">
        <f t="shared" si="1044"/>
        <v>2</v>
      </c>
      <c r="BW858"/>
      <c r="BX858" s="288">
        <f t="shared" si="1045"/>
        <v>0</v>
      </c>
      <c r="BY858" s="288">
        <f t="shared" si="1045"/>
        <v>0</v>
      </c>
      <c r="BZ858" s="288">
        <f t="shared" si="1045"/>
        <v>0</v>
      </c>
      <c r="CA858" s="288">
        <f t="shared" si="1045"/>
        <v>0</v>
      </c>
      <c r="CB858" s="288">
        <f t="shared" si="1045"/>
        <v>0</v>
      </c>
      <c r="CC858" s="283">
        <f t="shared" si="1045"/>
        <v>0</v>
      </c>
      <c r="CD858" s="289">
        <f t="shared" si="1045"/>
        <v>0</v>
      </c>
      <c r="CE858" s="289">
        <f t="shared" si="1045"/>
        <v>0</v>
      </c>
      <c r="CF858" s="289">
        <f t="shared" si="1045"/>
        <v>0</v>
      </c>
      <c r="CG858" s="289">
        <f t="shared" si="1045"/>
        <v>0</v>
      </c>
      <c r="CH858" s="289">
        <f t="shared" si="1045"/>
        <v>0</v>
      </c>
      <c r="CI858" s="289">
        <f t="shared" si="1045"/>
        <v>0</v>
      </c>
      <c r="CJ858" s="217"/>
      <c r="CK858" s="290">
        <f t="shared" si="1046"/>
        <v>2</v>
      </c>
      <c r="CL858" s="292"/>
    </row>
    <row r="859" spans="1:90" ht="13.5" customHeight="1" x14ac:dyDescent="0.3">
      <c r="A859" s="280">
        <f t="shared" si="1023"/>
        <v>0</v>
      </c>
      <c r="B859" s="281">
        <f t="shared" si="1024"/>
        <v>0</v>
      </c>
      <c r="C859" s="217"/>
      <c r="D859" s="288">
        <f t="shared" si="1033"/>
        <v>0</v>
      </c>
      <c r="E859" s="288">
        <f t="shared" si="1033"/>
        <v>0</v>
      </c>
      <c r="F859" s="288">
        <f t="shared" si="1033"/>
        <v>0</v>
      </c>
      <c r="G859" s="288">
        <f t="shared" si="1033"/>
        <v>0</v>
      </c>
      <c r="H859" s="288">
        <f t="shared" si="1033"/>
        <v>0</v>
      </c>
      <c r="I859" s="283">
        <f t="shared" si="1033"/>
        <v>0</v>
      </c>
      <c r="J859" s="289">
        <f t="shared" si="1033"/>
        <v>0</v>
      </c>
      <c r="K859" s="289">
        <f t="shared" si="1033"/>
        <v>0</v>
      </c>
      <c r="L859" s="289">
        <f t="shared" si="1033"/>
        <v>0</v>
      </c>
      <c r="M859" s="289">
        <f t="shared" si="1033"/>
        <v>0</v>
      </c>
      <c r="N859" s="289">
        <f t="shared" si="1033"/>
        <v>0</v>
      </c>
      <c r="O859" s="289">
        <f t="shared" si="1033"/>
        <v>0</v>
      </c>
      <c r="P859" s="217"/>
      <c r="Q859" s="293">
        <f t="shared" si="1034"/>
        <v>0</v>
      </c>
      <c r="R859" s="203"/>
      <c r="S859" s="280">
        <f t="shared" si="1026"/>
        <v>0</v>
      </c>
      <c r="T859" s="135">
        <f t="shared" si="1035"/>
        <v>0</v>
      </c>
      <c r="V859" s="288">
        <f t="shared" si="1036"/>
        <v>0</v>
      </c>
      <c r="W859" s="288">
        <f t="shared" si="1036"/>
        <v>0</v>
      </c>
      <c r="X859" s="288">
        <f t="shared" si="1036"/>
        <v>0</v>
      </c>
      <c r="Y859" s="288">
        <f t="shared" si="1036"/>
        <v>0</v>
      </c>
      <c r="Z859" s="288">
        <f t="shared" si="1036"/>
        <v>0</v>
      </c>
      <c r="AA859" s="283">
        <f t="shared" si="1036"/>
        <v>0</v>
      </c>
      <c r="AB859" s="289">
        <f t="shared" si="1036"/>
        <v>0</v>
      </c>
      <c r="AC859" s="289">
        <f t="shared" si="1036"/>
        <v>0</v>
      </c>
      <c r="AD859" s="289">
        <f t="shared" si="1036"/>
        <v>0</v>
      </c>
      <c r="AE859" s="289">
        <f t="shared" si="1036"/>
        <v>0</v>
      </c>
      <c r="AF859" s="289">
        <f t="shared" si="1036"/>
        <v>0</v>
      </c>
      <c r="AG859" s="289">
        <f t="shared" si="1036"/>
        <v>0</v>
      </c>
      <c r="AH859" s="217"/>
      <c r="AI859" s="293">
        <f t="shared" si="1037"/>
        <v>0</v>
      </c>
      <c r="AJ859" s="203"/>
      <c r="AK859" s="287"/>
      <c r="AL859" s="135">
        <f t="shared" si="1038"/>
        <v>0</v>
      </c>
      <c r="AM859"/>
      <c r="AN859" s="288">
        <f t="shared" si="1039"/>
        <v>0</v>
      </c>
      <c r="AO859" s="288">
        <f t="shared" si="1039"/>
        <v>0</v>
      </c>
      <c r="AP859" s="288">
        <f t="shared" si="1039"/>
        <v>0</v>
      </c>
      <c r="AQ859" s="288">
        <f t="shared" si="1039"/>
        <v>0</v>
      </c>
      <c r="AR859" s="288">
        <f t="shared" si="1039"/>
        <v>0</v>
      </c>
      <c r="AS859" s="283">
        <f t="shared" si="1039"/>
        <v>0</v>
      </c>
      <c r="AT859" s="289">
        <f t="shared" si="1039"/>
        <v>0</v>
      </c>
      <c r="AU859" s="289">
        <f t="shared" si="1039"/>
        <v>0</v>
      </c>
      <c r="AV859" s="289">
        <f t="shared" si="1039"/>
        <v>0</v>
      </c>
      <c r="AW859" s="289">
        <f t="shared" si="1039"/>
        <v>0</v>
      </c>
      <c r="AX859" s="289">
        <f t="shared" si="1039"/>
        <v>0</v>
      </c>
      <c r="AY859" s="289">
        <f t="shared" si="1039"/>
        <v>0</v>
      </c>
      <c r="AZ859" s="217"/>
      <c r="BA859" s="293">
        <f t="shared" si="1040"/>
        <v>0</v>
      </c>
      <c r="BB859" s="203"/>
      <c r="BC859" s="280">
        <f t="shared" si="1029"/>
        <v>0</v>
      </c>
      <c r="BD859" s="135">
        <f t="shared" si="1041"/>
        <v>0</v>
      </c>
      <c r="BE859"/>
      <c r="BF859" s="288">
        <f t="shared" si="1042"/>
        <v>0</v>
      </c>
      <c r="BG859" s="288">
        <f t="shared" si="1042"/>
        <v>0</v>
      </c>
      <c r="BH859" s="288">
        <f t="shared" si="1042"/>
        <v>0</v>
      </c>
      <c r="BI859" s="288">
        <f t="shared" si="1042"/>
        <v>0</v>
      </c>
      <c r="BJ859" s="288">
        <f t="shared" si="1042"/>
        <v>0</v>
      </c>
      <c r="BK859" s="283">
        <f t="shared" si="1042"/>
        <v>0</v>
      </c>
      <c r="BL859" s="289">
        <f t="shared" si="1042"/>
        <v>0</v>
      </c>
      <c r="BM859" s="289">
        <f t="shared" si="1042"/>
        <v>0</v>
      </c>
      <c r="BN859" s="289">
        <f t="shared" si="1042"/>
        <v>0</v>
      </c>
      <c r="BO859" s="289">
        <f t="shared" si="1042"/>
        <v>0</v>
      </c>
      <c r="BP859" s="289">
        <f t="shared" si="1042"/>
        <v>0</v>
      </c>
      <c r="BQ859" s="289">
        <f t="shared" si="1042"/>
        <v>0</v>
      </c>
      <c r="BR859" s="217"/>
      <c r="BS859" s="293">
        <f t="shared" si="1043"/>
        <v>0</v>
      </c>
      <c r="BT859" s="203"/>
      <c r="BU859" s="280">
        <f t="shared" si="1031"/>
        <v>0</v>
      </c>
      <c r="BV859" s="135">
        <f t="shared" si="1044"/>
        <v>0</v>
      </c>
      <c r="BW859"/>
      <c r="BX859" s="288">
        <f t="shared" si="1045"/>
        <v>0</v>
      </c>
      <c r="BY859" s="288">
        <f t="shared" si="1045"/>
        <v>0</v>
      </c>
      <c r="BZ859" s="288">
        <f t="shared" si="1045"/>
        <v>0</v>
      </c>
      <c r="CA859" s="288">
        <f t="shared" si="1045"/>
        <v>0</v>
      </c>
      <c r="CB859" s="288">
        <f t="shared" si="1045"/>
        <v>0</v>
      </c>
      <c r="CC859" s="283">
        <f t="shared" si="1045"/>
        <v>0</v>
      </c>
      <c r="CD859" s="289">
        <f t="shared" si="1045"/>
        <v>0</v>
      </c>
      <c r="CE859" s="289">
        <f t="shared" si="1045"/>
        <v>0</v>
      </c>
      <c r="CF859" s="289">
        <f t="shared" si="1045"/>
        <v>0</v>
      </c>
      <c r="CG859" s="289">
        <f t="shared" si="1045"/>
        <v>0</v>
      </c>
      <c r="CH859" s="289">
        <f t="shared" si="1045"/>
        <v>0</v>
      </c>
      <c r="CI859" s="289">
        <f t="shared" si="1045"/>
        <v>0</v>
      </c>
      <c r="CJ859" s="217"/>
      <c r="CK859" s="293">
        <f t="shared" si="1046"/>
        <v>0</v>
      </c>
      <c r="CL859" s="203"/>
    </row>
    <row r="860" spans="1:90" s="125" customFormat="1" ht="13.5" customHeight="1" x14ac:dyDescent="0.3">
      <c r="A860" s="93" t="str">
        <f t="shared" si="1023"/>
        <v>GAN. CEBA</v>
      </c>
      <c r="B860" s="94"/>
      <c r="C860" s="217"/>
      <c r="D860" s="294"/>
      <c r="E860" s="294"/>
      <c r="F860" s="294"/>
      <c r="G860" s="294"/>
      <c r="H860" s="294"/>
      <c r="I860" s="283">
        <f t="shared" si="1033"/>
        <v>0</v>
      </c>
      <c r="J860" s="295"/>
      <c r="K860" s="295"/>
      <c r="L860" s="295"/>
      <c r="M860" s="295"/>
      <c r="N860" s="295"/>
      <c r="O860" s="295"/>
      <c r="P860" s="217"/>
      <c r="Q860" s="296"/>
      <c r="R860" s="203"/>
      <c r="S860" s="93" t="str">
        <f t="shared" si="1026"/>
        <v>GAN. CEBA</v>
      </c>
      <c r="T860" s="94"/>
      <c r="U860"/>
      <c r="V860" s="294"/>
      <c r="W860" s="294"/>
      <c r="X860" s="294"/>
      <c r="Y860" s="294"/>
      <c r="Z860" s="294"/>
      <c r="AA860" s="283">
        <f t="shared" si="1036"/>
        <v>0</v>
      </c>
      <c r="AB860" s="295"/>
      <c r="AC860" s="295"/>
      <c r="AD860" s="295"/>
      <c r="AE860" s="295"/>
      <c r="AF860" s="295"/>
      <c r="AG860" s="295"/>
      <c r="AH860" s="217"/>
      <c r="AI860" s="296"/>
      <c r="AJ860" s="203"/>
      <c r="AK860" s="102"/>
      <c r="AL860" s="94"/>
      <c r="AM860"/>
      <c r="AN860" s="294"/>
      <c r="AO860" s="294"/>
      <c r="AP860" s="294"/>
      <c r="AQ860" s="294"/>
      <c r="AR860" s="294"/>
      <c r="AS860" s="283">
        <f t="shared" si="1039"/>
        <v>0</v>
      </c>
      <c r="AT860" s="295"/>
      <c r="AU860" s="295"/>
      <c r="AV860" s="295"/>
      <c r="AW860" s="295"/>
      <c r="AX860" s="295"/>
      <c r="AY860" s="295"/>
      <c r="AZ860" s="217"/>
      <c r="BA860" s="296"/>
      <c r="BB860" s="203"/>
      <c r="BC860" s="93" t="str">
        <f t="shared" si="1029"/>
        <v>GAN. CEBA</v>
      </c>
      <c r="BD860" s="94"/>
      <c r="BE860"/>
      <c r="BF860" s="294"/>
      <c r="BG860" s="294"/>
      <c r="BH860" s="294"/>
      <c r="BI860" s="294"/>
      <c r="BJ860" s="294"/>
      <c r="BK860" s="283">
        <f t="shared" si="1042"/>
        <v>0</v>
      </c>
      <c r="BL860" s="295"/>
      <c r="BM860" s="295"/>
      <c r="BN860" s="295"/>
      <c r="BO860" s="295"/>
      <c r="BP860" s="295"/>
      <c r="BQ860" s="295"/>
      <c r="BR860" s="217"/>
      <c r="BS860" s="296"/>
      <c r="BT860" s="203"/>
      <c r="BU860" s="93" t="str">
        <f t="shared" si="1031"/>
        <v>GAN. CEBA</v>
      </c>
      <c r="BV860" s="94"/>
      <c r="BW860"/>
      <c r="BX860" s="294"/>
      <c r="BY860" s="294"/>
      <c r="BZ860" s="294"/>
      <c r="CA860" s="294"/>
      <c r="CB860" s="294"/>
      <c r="CC860" s="283">
        <f t="shared" si="1045"/>
        <v>0</v>
      </c>
      <c r="CD860" s="295"/>
      <c r="CE860" s="295"/>
      <c r="CF860" s="295"/>
      <c r="CG860" s="295"/>
      <c r="CH860" s="295"/>
      <c r="CI860" s="295"/>
      <c r="CJ860" s="217"/>
      <c r="CK860" s="296"/>
      <c r="CL860" s="203"/>
    </row>
    <row r="861" spans="1:90" ht="13.5" customHeight="1" x14ac:dyDescent="0.3">
      <c r="A861" s="280" t="str">
        <f t="shared" si="1023"/>
        <v>NOVILLOS</v>
      </c>
      <c r="B861" s="281">
        <f t="shared" si="1024"/>
        <v>46</v>
      </c>
      <c r="C861" s="217"/>
      <c r="D861" s="288">
        <f t="shared" ref="D861:O864" si="1047">D833+D806+D779+D752+D725+D698+D671+D644+D617+D590+D563+D536+D509+D482+D455+D428+D401+D374+D347+D320+D293+D266+D239+D212+D185+D158+D131+D104+D77+D50+D23</f>
        <v>0</v>
      </c>
      <c r="E861" s="288">
        <f t="shared" si="1047"/>
        <v>0</v>
      </c>
      <c r="F861" s="288">
        <f t="shared" si="1047"/>
        <v>0</v>
      </c>
      <c r="G861" s="288">
        <f t="shared" si="1047"/>
        <v>0</v>
      </c>
      <c r="H861" s="288">
        <f t="shared" si="1047"/>
        <v>150</v>
      </c>
      <c r="I861" s="283">
        <f t="shared" si="1047"/>
        <v>0</v>
      </c>
      <c r="J861" s="289">
        <f t="shared" si="1047"/>
        <v>0</v>
      </c>
      <c r="K861" s="289">
        <f t="shared" si="1047"/>
        <v>102</v>
      </c>
      <c r="L861" s="289">
        <f t="shared" si="1047"/>
        <v>0</v>
      </c>
      <c r="M861" s="289">
        <f t="shared" si="1047"/>
        <v>0</v>
      </c>
      <c r="N861" s="289">
        <f t="shared" si="1047"/>
        <v>0</v>
      </c>
      <c r="O861" s="289">
        <f t="shared" si="1047"/>
        <v>0</v>
      </c>
      <c r="P861" s="217"/>
      <c r="Q861" s="290">
        <f>B861+SUM(D861:H861)-SUM(J861:O861)</f>
        <v>94</v>
      </c>
      <c r="R861" s="291">
        <v>577</v>
      </c>
      <c r="S861" s="280" t="str">
        <f t="shared" si="1026"/>
        <v>NOVILLOS</v>
      </c>
      <c r="T861" s="135">
        <f>+T23</f>
        <v>0</v>
      </c>
      <c r="V861" s="288">
        <f t="shared" ref="V861:AG864" si="1048">V833+V806+V779+V752+V725+V698+V671+V644+V617+V590+V563+V536+V509+V482+V455+V428+V401+V374+V347+V320+V293+V266+V239+V212+V185+V158+V131+V104+V77+V50+V23</f>
        <v>0</v>
      </c>
      <c r="W861" s="288">
        <f t="shared" si="1048"/>
        <v>0</v>
      </c>
      <c r="X861" s="288">
        <f t="shared" si="1048"/>
        <v>0</v>
      </c>
      <c r="Y861" s="288">
        <f t="shared" si="1048"/>
        <v>0</v>
      </c>
      <c r="Z861" s="288">
        <f t="shared" si="1048"/>
        <v>0</v>
      </c>
      <c r="AA861" s="283">
        <f t="shared" si="1048"/>
        <v>0</v>
      </c>
      <c r="AB861" s="289">
        <f t="shared" si="1048"/>
        <v>0</v>
      </c>
      <c r="AC861" s="289">
        <f t="shared" si="1048"/>
        <v>0</v>
      </c>
      <c r="AD861" s="289">
        <f t="shared" si="1048"/>
        <v>0</v>
      </c>
      <c r="AE861" s="289">
        <f t="shared" si="1048"/>
        <v>0</v>
      </c>
      <c r="AF861" s="289">
        <f t="shared" si="1048"/>
        <v>0</v>
      </c>
      <c r="AG861" s="289">
        <f t="shared" si="1048"/>
        <v>0</v>
      </c>
      <c r="AH861" s="217"/>
      <c r="AI861" s="290">
        <f>T861+SUM(V861:Z861)-SUM(AB861:AG861)</f>
        <v>0</v>
      </c>
      <c r="AJ861" s="291"/>
      <c r="AK861" s="297"/>
      <c r="AL861" s="135">
        <f>+AL23</f>
        <v>0</v>
      </c>
      <c r="AM861"/>
      <c r="AN861" s="288">
        <f t="shared" ref="AN861:AY864" si="1049">AN833+AN806+AN779+AN752+AN725+AN698+AN671+AN644+AN617+AN590+AN563+AN536+AN509+AN482+AN455+AN428+AN401+AN374+AN347+AN320+AN293+AN266+AN239+AN212+AN185+AN158+AN131+AN104+AN77+AN50+AN23</f>
        <v>0</v>
      </c>
      <c r="AO861" s="288">
        <f t="shared" si="1049"/>
        <v>0</v>
      </c>
      <c r="AP861" s="288">
        <f t="shared" si="1049"/>
        <v>0</v>
      </c>
      <c r="AQ861" s="288">
        <f t="shared" si="1049"/>
        <v>0</v>
      </c>
      <c r="AR861" s="288">
        <f t="shared" si="1049"/>
        <v>0</v>
      </c>
      <c r="AS861" s="283">
        <f t="shared" si="1049"/>
        <v>0</v>
      </c>
      <c r="AT861" s="289">
        <f t="shared" si="1049"/>
        <v>0</v>
      </c>
      <c r="AU861" s="289">
        <f t="shared" si="1049"/>
        <v>0</v>
      </c>
      <c r="AV861" s="289">
        <f t="shared" si="1049"/>
        <v>0</v>
      </c>
      <c r="AW861" s="289">
        <f t="shared" si="1049"/>
        <v>0</v>
      </c>
      <c r="AX861" s="289">
        <f t="shared" si="1049"/>
        <v>0</v>
      </c>
      <c r="AY861" s="289">
        <f t="shared" si="1049"/>
        <v>0</v>
      </c>
      <c r="AZ861" s="217"/>
      <c r="BA861" s="293">
        <f>AL861+SUM(AN861:AR861)-SUM(AT861:AY861)</f>
        <v>0</v>
      </c>
      <c r="BB861" s="203"/>
      <c r="BC861" s="280" t="str">
        <f t="shared" si="1029"/>
        <v>NOVILLOS</v>
      </c>
      <c r="BD861" s="135">
        <f>+BD23</f>
        <v>264</v>
      </c>
      <c r="BE861"/>
      <c r="BF861" s="288">
        <f t="shared" ref="BF861:BQ864" si="1050">BF833+BF806+BF779+BF752+BF725+BF698+BF671+BF644+BF617+BF590+BF563+BF536+BF509+BF482+BF455+BF428+BF401+BF374+BF347+BF320+BF293+BF266+BF239+BF212+BF185+BF158+BF131+BF104+BF77+BF50+BF23</f>
        <v>0</v>
      </c>
      <c r="BG861" s="288">
        <f t="shared" si="1050"/>
        <v>0</v>
      </c>
      <c r="BH861" s="288">
        <f t="shared" si="1050"/>
        <v>0</v>
      </c>
      <c r="BI861" s="288">
        <f t="shared" si="1050"/>
        <v>0</v>
      </c>
      <c r="BJ861" s="288">
        <f t="shared" si="1050"/>
        <v>11</v>
      </c>
      <c r="BK861" s="283">
        <f t="shared" si="1050"/>
        <v>0</v>
      </c>
      <c r="BL861" s="289">
        <f t="shared" si="1050"/>
        <v>0</v>
      </c>
      <c r="BM861" s="289">
        <f t="shared" si="1050"/>
        <v>0</v>
      </c>
      <c r="BN861" s="289">
        <f t="shared" si="1050"/>
        <v>0</v>
      </c>
      <c r="BO861" s="289">
        <f t="shared" si="1050"/>
        <v>0</v>
      </c>
      <c r="BP861" s="289">
        <f t="shared" si="1050"/>
        <v>0</v>
      </c>
      <c r="BQ861" s="289">
        <f t="shared" si="1050"/>
        <v>0</v>
      </c>
      <c r="BR861" s="217"/>
      <c r="BS861" s="290">
        <f>BD861+SUM(BF861:BJ861)-SUM(BL861:BQ861)</f>
        <v>275</v>
      </c>
      <c r="BT861" s="291"/>
      <c r="BU861" s="280" t="str">
        <f t="shared" si="1031"/>
        <v>NOVILLOS</v>
      </c>
      <c r="BV861" s="135">
        <f>+BV23</f>
        <v>88</v>
      </c>
      <c r="BW861"/>
      <c r="BX861" s="288">
        <f t="shared" ref="BX861:CI864" si="1051">BX833+BX806+BX779+BX752+BX725+BX698+BX671+BX644+BX617+BX590+BX563+BX536+BX509+BX482+BX455+BX428+BX401+BX374+BX347+BX320+BX293+BX266+BX239+BX212+BX185+BX158+BX131+BX104+BX77+BX50+BX23</f>
        <v>0</v>
      </c>
      <c r="BY861" s="288">
        <f t="shared" si="1051"/>
        <v>0</v>
      </c>
      <c r="BZ861" s="288">
        <f t="shared" si="1051"/>
        <v>0</v>
      </c>
      <c r="CA861" s="288">
        <f t="shared" si="1051"/>
        <v>0</v>
      </c>
      <c r="CB861" s="288">
        <f t="shared" si="1051"/>
        <v>88</v>
      </c>
      <c r="CC861" s="283">
        <f t="shared" si="1051"/>
        <v>0</v>
      </c>
      <c r="CD861" s="289">
        <f t="shared" si="1051"/>
        <v>0</v>
      </c>
      <c r="CE861" s="289">
        <f t="shared" si="1051"/>
        <v>0</v>
      </c>
      <c r="CF861" s="289">
        <f t="shared" si="1051"/>
        <v>0</v>
      </c>
      <c r="CG861" s="289">
        <f t="shared" si="1051"/>
        <v>0</v>
      </c>
      <c r="CH861" s="289">
        <f t="shared" si="1051"/>
        <v>0</v>
      </c>
      <c r="CI861" s="289">
        <f t="shared" si="1051"/>
        <v>0</v>
      </c>
      <c r="CJ861" s="217"/>
      <c r="CK861" s="290">
        <f>BV861+SUM(BX861:CB861)-SUM(CD861:CI861)</f>
        <v>176</v>
      </c>
      <c r="CL861" s="291"/>
    </row>
    <row r="862" spans="1:90" ht="13.5" customHeight="1" x14ac:dyDescent="0.3">
      <c r="A862" s="280" t="str">
        <f t="shared" si="1023"/>
        <v>CALENTADORES</v>
      </c>
      <c r="B862" s="281">
        <f t="shared" si="1024"/>
        <v>0</v>
      </c>
      <c r="C862" s="217"/>
      <c r="D862" s="288">
        <f t="shared" si="1047"/>
        <v>0</v>
      </c>
      <c r="E862" s="288">
        <f t="shared" si="1047"/>
        <v>0</v>
      </c>
      <c r="F862" s="288">
        <f t="shared" si="1047"/>
        <v>0</v>
      </c>
      <c r="G862" s="288">
        <f t="shared" si="1047"/>
        <v>0</v>
      </c>
      <c r="H862" s="288">
        <f t="shared" si="1047"/>
        <v>0</v>
      </c>
      <c r="I862" s="283">
        <f t="shared" si="1047"/>
        <v>0</v>
      </c>
      <c r="J862" s="289">
        <f t="shared" si="1047"/>
        <v>0</v>
      </c>
      <c r="K862" s="289">
        <f t="shared" si="1047"/>
        <v>0</v>
      </c>
      <c r="L862" s="289">
        <f t="shared" si="1047"/>
        <v>0</v>
      </c>
      <c r="M862" s="289">
        <f t="shared" si="1047"/>
        <v>0</v>
      </c>
      <c r="N862" s="289">
        <f t="shared" si="1047"/>
        <v>0</v>
      </c>
      <c r="O862" s="289">
        <f t="shared" si="1047"/>
        <v>0</v>
      </c>
      <c r="P862" s="217"/>
      <c r="Q862" s="290">
        <f>B862+SUM(D862:H862)-SUM(J862:O862)</f>
        <v>0</v>
      </c>
      <c r="R862" s="291"/>
      <c r="S862" s="280" t="str">
        <f t="shared" si="1026"/>
        <v>CALENTADORES</v>
      </c>
      <c r="T862" s="135">
        <f>+T24</f>
        <v>0</v>
      </c>
      <c r="V862" s="288">
        <f t="shared" si="1048"/>
        <v>0</v>
      </c>
      <c r="W862" s="288">
        <f t="shared" si="1048"/>
        <v>0</v>
      </c>
      <c r="X862" s="288">
        <f t="shared" si="1048"/>
        <v>0</v>
      </c>
      <c r="Y862" s="288">
        <f t="shared" si="1048"/>
        <v>0</v>
      </c>
      <c r="Z862" s="288">
        <f t="shared" si="1048"/>
        <v>0</v>
      </c>
      <c r="AA862" s="283">
        <f t="shared" si="1048"/>
        <v>0</v>
      </c>
      <c r="AB862" s="289">
        <f t="shared" si="1048"/>
        <v>0</v>
      </c>
      <c r="AC862" s="289">
        <f t="shared" si="1048"/>
        <v>0</v>
      </c>
      <c r="AD862" s="289">
        <f t="shared" si="1048"/>
        <v>0</v>
      </c>
      <c r="AE862" s="289">
        <f t="shared" si="1048"/>
        <v>0</v>
      </c>
      <c r="AF862" s="289">
        <f t="shared" si="1048"/>
        <v>0</v>
      </c>
      <c r="AG862" s="289">
        <f t="shared" si="1048"/>
        <v>0</v>
      </c>
      <c r="AH862" s="217"/>
      <c r="AI862" s="290">
        <f>T862+SUM(V862:Z862)-SUM(AB862:AG862)</f>
        <v>0</v>
      </c>
      <c r="AJ862" s="291"/>
      <c r="AK862" s="297"/>
      <c r="AL862" s="135">
        <f>+AL24</f>
        <v>0</v>
      </c>
      <c r="AM862"/>
      <c r="AN862" s="288">
        <f t="shared" si="1049"/>
        <v>0</v>
      </c>
      <c r="AO862" s="288">
        <f t="shared" si="1049"/>
        <v>0</v>
      </c>
      <c r="AP862" s="288">
        <f t="shared" si="1049"/>
        <v>0</v>
      </c>
      <c r="AQ862" s="288">
        <f t="shared" si="1049"/>
        <v>0</v>
      </c>
      <c r="AR862" s="288">
        <f t="shared" si="1049"/>
        <v>0</v>
      </c>
      <c r="AS862" s="283">
        <f t="shared" si="1049"/>
        <v>0</v>
      </c>
      <c r="AT862" s="289">
        <f t="shared" si="1049"/>
        <v>0</v>
      </c>
      <c r="AU862" s="289">
        <f t="shared" si="1049"/>
        <v>0</v>
      </c>
      <c r="AV862" s="289">
        <f t="shared" si="1049"/>
        <v>0</v>
      </c>
      <c r="AW862" s="289">
        <f t="shared" si="1049"/>
        <v>0</v>
      </c>
      <c r="AX862" s="289">
        <f t="shared" si="1049"/>
        <v>0</v>
      </c>
      <c r="AY862" s="289">
        <f t="shared" si="1049"/>
        <v>0</v>
      </c>
      <c r="AZ862" s="217"/>
      <c r="BA862" s="293">
        <f>AL862+SUM(AN862:AR862)-SUM(AT862:AY862)</f>
        <v>0</v>
      </c>
      <c r="BB862" s="203"/>
      <c r="BC862" s="280" t="str">
        <f t="shared" si="1029"/>
        <v>CALENTADORES</v>
      </c>
      <c r="BD862" s="135">
        <f>+BD24</f>
        <v>0</v>
      </c>
      <c r="BE862"/>
      <c r="BF862" s="288">
        <f t="shared" si="1050"/>
        <v>0</v>
      </c>
      <c r="BG862" s="288">
        <f t="shared" si="1050"/>
        <v>0</v>
      </c>
      <c r="BH862" s="288">
        <f t="shared" si="1050"/>
        <v>0</v>
      </c>
      <c r="BI862" s="288">
        <f t="shared" si="1050"/>
        <v>0</v>
      </c>
      <c r="BJ862" s="288">
        <f t="shared" si="1050"/>
        <v>0</v>
      </c>
      <c r="BK862" s="283">
        <f t="shared" si="1050"/>
        <v>0</v>
      </c>
      <c r="BL862" s="289">
        <f t="shared" si="1050"/>
        <v>0</v>
      </c>
      <c r="BM862" s="289">
        <f t="shared" si="1050"/>
        <v>0</v>
      </c>
      <c r="BN862" s="289">
        <f t="shared" si="1050"/>
        <v>0</v>
      </c>
      <c r="BO862" s="289">
        <f t="shared" si="1050"/>
        <v>0</v>
      </c>
      <c r="BP862" s="289">
        <f t="shared" si="1050"/>
        <v>0</v>
      </c>
      <c r="BQ862" s="289">
        <f t="shared" si="1050"/>
        <v>0</v>
      </c>
      <c r="BR862" s="217"/>
      <c r="BS862" s="290">
        <f>BD862+SUM(BF862:BJ862)-SUM(BL862:BQ862)</f>
        <v>0</v>
      </c>
      <c r="BT862" s="291"/>
      <c r="BU862" s="280" t="str">
        <f t="shared" si="1031"/>
        <v>CALENTADORES</v>
      </c>
      <c r="BV862" s="135">
        <f>+BV24</f>
        <v>0</v>
      </c>
      <c r="BW862"/>
      <c r="BX862" s="288">
        <f t="shared" si="1051"/>
        <v>0</v>
      </c>
      <c r="BY862" s="288">
        <f t="shared" si="1051"/>
        <v>0</v>
      </c>
      <c r="BZ862" s="288">
        <f t="shared" si="1051"/>
        <v>0</v>
      </c>
      <c r="CA862" s="288">
        <f t="shared" si="1051"/>
        <v>0</v>
      </c>
      <c r="CB862" s="288">
        <f t="shared" si="1051"/>
        <v>0</v>
      </c>
      <c r="CC862" s="283">
        <f t="shared" si="1051"/>
        <v>0</v>
      </c>
      <c r="CD862" s="289">
        <f t="shared" si="1051"/>
        <v>0</v>
      </c>
      <c r="CE862" s="289">
        <f t="shared" si="1051"/>
        <v>0</v>
      </c>
      <c r="CF862" s="289">
        <f t="shared" si="1051"/>
        <v>0</v>
      </c>
      <c r="CG862" s="289">
        <f t="shared" si="1051"/>
        <v>0</v>
      </c>
      <c r="CH862" s="289">
        <f t="shared" si="1051"/>
        <v>0</v>
      </c>
      <c r="CI862" s="289">
        <f t="shared" si="1051"/>
        <v>0</v>
      </c>
      <c r="CJ862" s="217"/>
      <c r="CK862" s="290">
        <f>BV862+SUM(BX862:CB862)-SUM(CD862:CI862)</f>
        <v>0</v>
      </c>
      <c r="CL862" s="291"/>
    </row>
    <row r="863" spans="1:90" ht="13.5" customHeight="1" x14ac:dyDescent="0.3">
      <c r="A863" s="280" t="str">
        <f t="shared" si="1023"/>
        <v>VACAS CUCHILLO</v>
      </c>
      <c r="B863" s="281">
        <f t="shared" si="1024"/>
        <v>0</v>
      </c>
      <c r="C863" s="217"/>
      <c r="D863" s="288">
        <f t="shared" si="1047"/>
        <v>0</v>
      </c>
      <c r="E863" s="288">
        <f t="shared" si="1047"/>
        <v>0</v>
      </c>
      <c r="F863" s="288">
        <f t="shared" si="1047"/>
        <v>0</v>
      </c>
      <c r="G863" s="288">
        <f t="shared" si="1047"/>
        <v>0</v>
      </c>
      <c r="H863" s="288">
        <f t="shared" si="1047"/>
        <v>0</v>
      </c>
      <c r="I863" s="283">
        <f t="shared" si="1047"/>
        <v>0</v>
      </c>
      <c r="J863" s="289">
        <f t="shared" si="1047"/>
        <v>0</v>
      </c>
      <c r="K863" s="289">
        <f t="shared" si="1047"/>
        <v>0</v>
      </c>
      <c r="L863" s="289">
        <f t="shared" si="1047"/>
        <v>0</v>
      </c>
      <c r="M863" s="289">
        <f t="shared" si="1047"/>
        <v>0</v>
      </c>
      <c r="N863" s="289">
        <f t="shared" si="1047"/>
        <v>0</v>
      </c>
      <c r="O863" s="289">
        <f t="shared" si="1047"/>
        <v>0</v>
      </c>
      <c r="P863" s="217"/>
      <c r="Q863" s="285">
        <f>B863+SUM(D863:H863)-SUM(J863:O863)</f>
        <v>0</v>
      </c>
      <c r="R863" s="286"/>
      <c r="S863" s="280" t="str">
        <f t="shared" si="1026"/>
        <v>VACAS CUCHILLO</v>
      </c>
      <c r="T863" s="135">
        <f>+T25</f>
        <v>0</v>
      </c>
      <c r="V863" s="288">
        <f t="shared" si="1048"/>
        <v>0</v>
      </c>
      <c r="W863" s="288">
        <f t="shared" si="1048"/>
        <v>0</v>
      </c>
      <c r="X863" s="288">
        <f t="shared" si="1048"/>
        <v>0</v>
      </c>
      <c r="Y863" s="288">
        <f t="shared" si="1048"/>
        <v>0</v>
      </c>
      <c r="Z863" s="288">
        <f t="shared" si="1048"/>
        <v>0</v>
      </c>
      <c r="AA863" s="283">
        <f t="shared" si="1048"/>
        <v>0</v>
      </c>
      <c r="AB863" s="289">
        <f t="shared" si="1048"/>
        <v>0</v>
      </c>
      <c r="AC863" s="289">
        <f t="shared" si="1048"/>
        <v>0</v>
      </c>
      <c r="AD863" s="289">
        <f t="shared" si="1048"/>
        <v>0</v>
      </c>
      <c r="AE863" s="289">
        <f t="shared" si="1048"/>
        <v>0</v>
      </c>
      <c r="AF863" s="289">
        <f t="shared" si="1048"/>
        <v>0</v>
      </c>
      <c r="AG863" s="289">
        <f t="shared" si="1048"/>
        <v>0</v>
      </c>
      <c r="AH863" s="217"/>
      <c r="AI863" s="285">
        <f>T863+SUM(V863:Z863)-SUM(AB863:AG863)</f>
        <v>0</v>
      </c>
      <c r="AJ863" s="286"/>
      <c r="AK863" s="297"/>
      <c r="AL863" s="135">
        <f>+AL25</f>
        <v>0</v>
      </c>
      <c r="AM863"/>
      <c r="AN863" s="288">
        <f t="shared" si="1049"/>
        <v>0</v>
      </c>
      <c r="AO863" s="288">
        <f t="shared" si="1049"/>
        <v>0</v>
      </c>
      <c r="AP863" s="288">
        <f t="shared" si="1049"/>
        <v>0</v>
      </c>
      <c r="AQ863" s="288">
        <f t="shared" si="1049"/>
        <v>0</v>
      </c>
      <c r="AR863" s="288">
        <f t="shared" si="1049"/>
        <v>0</v>
      </c>
      <c r="AS863" s="283">
        <f t="shared" si="1049"/>
        <v>0</v>
      </c>
      <c r="AT863" s="289">
        <f t="shared" si="1049"/>
        <v>0</v>
      </c>
      <c r="AU863" s="289">
        <f t="shared" si="1049"/>
        <v>0</v>
      </c>
      <c r="AV863" s="289">
        <f t="shared" si="1049"/>
        <v>0</v>
      </c>
      <c r="AW863" s="289">
        <f t="shared" si="1049"/>
        <v>0</v>
      </c>
      <c r="AX863" s="289">
        <f t="shared" si="1049"/>
        <v>0</v>
      </c>
      <c r="AY863" s="289">
        <f t="shared" si="1049"/>
        <v>0</v>
      </c>
      <c r="AZ863" s="217"/>
      <c r="BA863" s="293">
        <f>AL863+SUM(AN863:AR863)-SUM(AT863:AY863)</f>
        <v>0</v>
      </c>
      <c r="BB863" s="203"/>
      <c r="BC863" s="280" t="str">
        <f t="shared" si="1029"/>
        <v>VACAS CUCHILLO</v>
      </c>
      <c r="BD863" s="135">
        <f>+BD25</f>
        <v>0</v>
      </c>
      <c r="BE863"/>
      <c r="BF863" s="288">
        <f t="shared" si="1050"/>
        <v>0</v>
      </c>
      <c r="BG863" s="288">
        <f t="shared" si="1050"/>
        <v>0</v>
      </c>
      <c r="BH863" s="288">
        <f t="shared" si="1050"/>
        <v>0</v>
      </c>
      <c r="BI863" s="288">
        <f t="shared" si="1050"/>
        <v>0</v>
      </c>
      <c r="BJ863" s="288">
        <f t="shared" si="1050"/>
        <v>0</v>
      </c>
      <c r="BK863" s="283">
        <f t="shared" si="1050"/>
        <v>0</v>
      </c>
      <c r="BL863" s="289">
        <f t="shared" si="1050"/>
        <v>0</v>
      </c>
      <c r="BM863" s="289">
        <f t="shared" si="1050"/>
        <v>0</v>
      </c>
      <c r="BN863" s="289">
        <f t="shared" si="1050"/>
        <v>0</v>
      </c>
      <c r="BO863" s="289">
        <f t="shared" si="1050"/>
        <v>0</v>
      </c>
      <c r="BP863" s="289">
        <f t="shared" si="1050"/>
        <v>0</v>
      </c>
      <c r="BQ863" s="289">
        <f t="shared" si="1050"/>
        <v>0</v>
      </c>
      <c r="BR863" s="217"/>
      <c r="BS863" s="285">
        <f>BD863+SUM(BF863:BJ863)-SUM(BL863:BQ863)</f>
        <v>0</v>
      </c>
      <c r="BT863" s="286"/>
      <c r="BU863" s="280" t="str">
        <f t="shared" si="1031"/>
        <v>VACAS CUCHILLO</v>
      </c>
      <c r="BV863" s="135">
        <f>+BV25</f>
        <v>0</v>
      </c>
      <c r="BW863"/>
      <c r="BX863" s="288">
        <f t="shared" si="1051"/>
        <v>0</v>
      </c>
      <c r="BY863" s="288">
        <f t="shared" si="1051"/>
        <v>0</v>
      </c>
      <c r="BZ863" s="288">
        <f t="shared" si="1051"/>
        <v>0</v>
      </c>
      <c r="CA863" s="288">
        <f t="shared" si="1051"/>
        <v>0</v>
      </c>
      <c r="CB863" s="288">
        <f t="shared" si="1051"/>
        <v>0</v>
      </c>
      <c r="CC863" s="283">
        <f t="shared" si="1051"/>
        <v>0</v>
      </c>
      <c r="CD863" s="289">
        <f t="shared" si="1051"/>
        <v>0</v>
      </c>
      <c r="CE863" s="289">
        <f t="shared" si="1051"/>
        <v>0</v>
      </c>
      <c r="CF863" s="289">
        <f t="shared" si="1051"/>
        <v>0</v>
      </c>
      <c r="CG863" s="289">
        <f t="shared" si="1051"/>
        <v>0</v>
      </c>
      <c r="CH863" s="289">
        <f t="shared" si="1051"/>
        <v>0</v>
      </c>
      <c r="CI863" s="289">
        <f t="shared" si="1051"/>
        <v>0</v>
      </c>
      <c r="CJ863" s="217"/>
      <c r="CK863" s="285">
        <f>BV863+SUM(BX863:CB863)-SUM(CD863:CI863)</f>
        <v>0</v>
      </c>
      <c r="CL863" s="286"/>
    </row>
    <row r="864" spans="1:90" ht="13.5" customHeight="1" thickBot="1" x14ac:dyDescent="0.35">
      <c r="A864" s="280" t="str">
        <f t="shared" si="1023"/>
        <v>NOVILLAS CUCHILLOS</v>
      </c>
      <c r="B864" s="281">
        <f t="shared" si="1024"/>
        <v>0</v>
      </c>
      <c r="C864" s="217"/>
      <c r="D864" s="298">
        <f t="shared" si="1047"/>
        <v>0</v>
      </c>
      <c r="E864" s="298">
        <f t="shared" si="1047"/>
        <v>0</v>
      </c>
      <c r="F864" s="298">
        <f t="shared" si="1047"/>
        <v>0</v>
      </c>
      <c r="G864" s="298">
        <f t="shared" si="1047"/>
        <v>0</v>
      </c>
      <c r="H864" s="298">
        <f t="shared" si="1047"/>
        <v>0</v>
      </c>
      <c r="I864" s="283">
        <f t="shared" si="1047"/>
        <v>0</v>
      </c>
      <c r="J864" s="299">
        <f t="shared" si="1047"/>
        <v>0</v>
      </c>
      <c r="K864" s="299">
        <f t="shared" si="1047"/>
        <v>0</v>
      </c>
      <c r="L864" s="299">
        <f t="shared" si="1047"/>
        <v>0</v>
      </c>
      <c r="M864" s="299">
        <f t="shared" si="1047"/>
        <v>0</v>
      </c>
      <c r="N864" s="299">
        <f t="shared" si="1047"/>
        <v>0</v>
      </c>
      <c r="O864" s="299">
        <f t="shared" si="1047"/>
        <v>0</v>
      </c>
      <c r="P864" s="217"/>
      <c r="Q864" s="285">
        <f>B864+SUM(D864:H864)-SUM(J864:O864)</f>
        <v>0</v>
      </c>
      <c r="R864" s="286"/>
      <c r="S864" s="280" t="str">
        <f t="shared" si="1026"/>
        <v>NOVILLAS CUCHILLOS</v>
      </c>
      <c r="T864" s="135">
        <f>+T26</f>
        <v>0</v>
      </c>
      <c r="V864" s="298">
        <f t="shared" si="1048"/>
        <v>0</v>
      </c>
      <c r="W864" s="298">
        <f t="shared" si="1048"/>
        <v>0</v>
      </c>
      <c r="X864" s="298">
        <f t="shared" si="1048"/>
        <v>0</v>
      </c>
      <c r="Y864" s="298">
        <f t="shared" si="1048"/>
        <v>0</v>
      </c>
      <c r="Z864" s="298">
        <f t="shared" si="1048"/>
        <v>0</v>
      </c>
      <c r="AA864" s="283">
        <f t="shared" si="1048"/>
        <v>0</v>
      </c>
      <c r="AB864" s="299">
        <f t="shared" si="1048"/>
        <v>0</v>
      </c>
      <c r="AC864" s="299">
        <f t="shared" si="1048"/>
        <v>0</v>
      </c>
      <c r="AD864" s="299">
        <f t="shared" si="1048"/>
        <v>0</v>
      </c>
      <c r="AE864" s="299">
        <f t="shared" si="1048"/>
        <v>0</v>
      </c>
      <c r="AF864" s="299">
        <f t="shared" si="1048"/>
        <v>0</v>
      </c>
      <c r="AG864" s="299">
        <f t="shared" si="1048"/>
        <v>0</v>
      </c>
      <c r="AH864" s="217"/>
      <c r="AI864" s="285">
        <f>T864+SUM(V864:Z864)-SUM(AB864:AG864)</f>
        <v>0</v>
      </c>
      <c r="AJ864" s="286"/>
      <c r="AK864" s="297"/>
      <c r="AL864" s="135">
        <f>+AL26</f>
        <v>0</v>
      </c>
      <c r="AM864"/>
      <c r="AN864" s="298">
        <f t="shared" si="1049"/>
        <v>0</v>
      </c>
      <c r="AO864" s="298">
        <f t="shared" si="1049"/>
        <v>0</v>
      </c>
      <c r="AP864" s="298">
        <f t="shared" si="1049"/>
        <v>0</v>
      </c>
      <c r="AQ864" s="298">
        <f t="shared" si="1049"/>
        <v>0</v>
      </c>
      <c r="AR864" s="298">
        <f t="shared" si="1049"/>
        <v>0</v>
      </c>
      <c r="AS864" s="283">
        <f t="shared" si="1049"/>
        <v>0</v>
      </c>
      <c r="AT864" s="299">
        <f t="shared" si="1049"/>
        <v>0</v>
      </c>
      <c r="AU864" s="299">
        <f t="shared" si="1049"/>
        <v>0</v>
      </c>
      <c r="AV864" s="299">
        <f t="shared" si="1049"/>
        <v>0</v>
      </c>
      <c r="AW864" s="299">
        <f t="shared" si="1049"/>
        <v>0</v>
      </c>
      <c r="AX864" s="299">
        <f t="shared" si="1049"/>
        <v>0</v>
      </c>
      <c r="AY864" s="299">
        <f t="shared" si="1049"/>
        <v>0</v>
      </c>
      <c r="AZ864" s="217"/>
      <c r="BA864" s="293">
        <f>AL864+SUM(AN864:AR864)-SUM(AT864:AY864)</f>
        <v>0</v>
      </c>
      <c r="BB864" s="203"/>
      <c r="BC864" s="280" t="str">
        <f t="shared" si="1029"/>
        <v>NOVILLAS CUCHILLOS</v>
      </c>
      <c r="BD864" s="135">
        <f>+BD26</f>
        <v>0</v>
      </c>
      <c r="BE864"/>
      <c r="BF864" s="298">
        <f t="shared" si="1050"/>
        <v>0</v>
      </c>
      <c r="BG864" s="298">
        <f t="shared" si="1050"/>
        <v>0</v>
      </c>
      <c r="BH864" s="298">
        <f t="shared" si="1050"/>
        <v>0</v>
      </c>
      <c r="BI864" s="298">
        <f t="shared" si="1050"/>
        <v>0</v>
      </c>
      <c r="BJ864" s="298">
        <f t="shared" si="1050"/>
        <v>0</v>
      </c>
      <c r="BK864" s="283">
        <f t="shared" si="1050"/>
        <v>0</v>
      </c>
      <c r="BL864" s="299">
        <f t="shared" si="1050"/>
        <v>0</v>
      </c>
      <c r="BM864" s="299">
        <f t="shared" si="1050"/>
        <v>0</v>
      </c>
      <c r="BN864" s="299">
        <f t="shared" si="1050"/>
        <v>0</v>
      </c>
      <c r="BO864" s="299">
        <f t="shared" si="1050"/>
        <v>0</v>
      </c>
      <c r="BP864" s="299">
        <f t="shared" si="1050"/>
        <v>0</v>
      </c>
      <c r="BQ864" s="299">
        <f t="shared" si="1050"/>
        <v>0</v>
      </c>
      <c r="BR864" s="217"/>
      <c r="BS864" s="285">
        <f>BD864+SUM(BF864:BJ864)-SUM(BL864:BQ864)</f>
        <v>0</v>
      </c>
      <c r="BT864" s="286"/>
      <c r="BU864" s="280" t="str">
        <f t="shared" si="1031"/>
        <v>NOVILLAS CUCHILLOS</v>
      </c>
      <c r="BV864" s="135">
        <f>+BV26</f>
        <v>0</v>
      </c>
      <c r="BW864"/>
      <c r="BX864" s="298">
        <f t="shared" si="1051"/>
        <v>0</v>
      </c>
      <c r="BY864" s="298">
        <f t="shared" si="1051"/>
        <v>0</v>
      </c>
      <c r="BZ864" s="298">
        <f t="shared" si="1051"/>
        <v>0</v>
      </c>
      <c r="CA864" s="298">
        <f t="shared" si="1051"/>
        <v>0</v>
      </c>
      <c r="CB864" s="298">
        <f t="shared" si="1051"/>
        <v>0</v>
      </c>
      <c r="CC864" s="283">
        <f t="shared" si="1051"/>
        <v>0</v>
      </c>
      <c r="CD864" s="299">
        <f t="shared" si="1051"/>
        <v>0</v>
      </c>
      <c r="CE864" s="299">
        <f t="shared" si="1051"/>
        <v>0</v>
      </c>
      <c r="CF864" s="299">
        <f t="shared" si="1051"/>
        <v>0</v>
      </c>
      <c r="CG864" s="299">
        <f t="shared" si="1051"/>
        <v>0</v>
      </c>
      <c r="CH864" s="299">
        <f t="shared" si="1051"/>
        <v>0</v>
      </c>
      <c r="CI864" s="299">
        <f t="shared" si="1051"/>
        <v>0</v>
      </c>
      <c r="CJ864" s="217"/>
      <c r="CK864" s="285">
        <f>BV864+SUM(BX864:CB864)-SUM(CD864:CI864)</f>
        <v>0</v>
      </c>
      <c r="CL864" s="286"/>
    </row>
    <row r="865" spans="1:93" ht="13.5" customHeight="1" x14ac:dyDescent="0.3">
      <c r="A865" s="245" t="s">
        <v>42</v>
      </c>
      <c r="B865" s="300">
        <f>SUM(B845:B864)</f>
        <v>401</v>
      </c>
      <c r="C865" s="217"/>
      <c r="D865" s="301">
        <f>SUM(D846:D864)</f>
        <v>0</v>
      </c>
      <c r="E865" s="301">
        <f>SUM(E846:E864)</f>
        <v>0</v>
      </c>
      <c r="F865" s="301">
        <f>SUM(F846:F864)</f>
        <v>180</v>
      </c>
      <c r="G865" s="301">
        <f>SUM(G846:G864)</f>
        <v>0</v>
      </c>
      <c r="H865" s="301">
        <f>SUM(H846:H864)</f>
        <v>150</v>
      </c>
      <c r="I865" s="217"/>
      <c r="J865" s="302">
        <f t="shared" ref="J865:O865" si="1052">SUM(J846:J864)</f>
        <v>1</v>
      </c>
      <c r="K865" s="302">
        <f t="shared" si="1052"/>
        <v>104</v>
      </c>
      <c r="L865" s="302">
        <f t="shared" si="1052"/>
        <v>0</v>
      </c>
      <c r="M865" s="302">
        <f t="shared" si="1052"/>
        <v>0</v>
      </c>
      <c r="N865" s="302">
        <f t="shared" si="1052"/>
        <v>16</v>
      </c>
      <c r="O865" s="302">
        <f t="shared" si="1052"/>
        <v>150</v>
      </c>
      <c r="P865" s="217"/>
      <c r="Q865" s="293">
        <f>B865+SUM(D865:H865)-SUM(J865:O865)</f>
        <v>460</v>
      </c>
      <c r="R865">
        <f>SUM(R845:R864)</f>
        <v>911</v>
      </c>
      <c r="S865" s="245" t="s">
        <v>42</v>
      </c>
      <c r="T865" s="196">
        <f>SUM(T845:T864)</f>
        <v>305</v>
      </c>
      <c r="V865" s="301">
        <f>SUM(V846:V864)</f>
        <v>16</v>
      </c>
      <c r="W865" s="301">
        <f>SUM(W846:W864)</f>
        <v>0</v>
      </c>
      <c r="X865" s="301">
        <f>SUM(X846:X864)</f>
        <v>0</v>
      </c>
      <c r="Y865" s="301">
        <f>SUM(Y846:Y864)</f>
        <v>16</v>
      </c>
      <c r="Z865" s="301">
        <f>SUM(Z846:Z864)</f>
        <v>15</v>
      </c>
      <c r="AA865" s="217"/>
      <c r="AB865" s="302">
        <f t="shared" ref="AB865:AG865" si="1053">SUM(AB846:AB864)</f>
        <v>1</v>
      </c>
      <c r="AC865" s="302">
        <f t="shared" si="1053"/>
        <v>5</v>
      </c>
      <c r="AD865" s="302">
        <f t="shared" si="1053"/>
        <v>0</v>
      </c>
      <c r="AE865" s="302">
        <f t="shared" si="1053"/>
        <v>0</v>
      </c>
      <c r="AF865" s="302">
        <f t="shared" si="1053"/>
        <v>0</v>
      </c>
      <c r="AG865" s="302">
        <f t="shared" si="1053"/>
        <v>15</v>
      </c>
      <c r="AH865" s="217"/>
      <c r="AI865" s="293">
        <f>T865+SUM(V865:Z865)-SUM(AB865:AG865)</f>
        <v>331</v>
      </c>
      <c r="AJ865">
        <f>SUM(AJ846:AJ864)</f>
        <v>295</v>
      </c>
      <c r="AK865" s="62" t="s">
        <v>42</v>
      </c>
      <c r="AL865" s="196">
        <f>SUM(AL845:AL864)</f>
        <v>28</v>
      </c>
      <c r="AM865"/>
      <c r="AN865" s="301">
        <f>SUM(AN846:AN864)</f>
        <v>0</v>
      </c>
      <c r="AO865" s="301">
        <f>SUM(AO846:AO864)</f>
        <v>0</v>
      </c>
      <c r="AP865" s="301">
        <f>SUM(AP846:AP864)</f>
        <v>0</v>
      </c>
      <c r="AQ865" s="301">
        <f>SUM(AQ846:AQ864)</f>
        <v>0</v>
      </c>
      <c r="AR865" s="301">
        <f>SUM(AR846:AR864)</f>
        <v>0</v>
      </c>
      <c r="AS865" s="217"/>
      <c r="AT865" s="302">
        <f t="shared" ref="AT865:AY865" si="1054">SUM(AT846:AT864)</f>
        <v>0</v>
      </c>
      <c r="AU865" s="302">
        <f t="shared" si="1054"/>
        <v>0</v>
      </c>
      <c r="AV865" s="302">
        <f t="shared" si="1054"/>
        <v>0</v>
      </c>
      <c r="AW865" s="302">
        <f t="shared" si="1054"/>
        <v>0</v>
      </c>
      <c r="AX865" s="302">
        <f t="shared" si="1054"/>
        <v>0</v>
      </c>
      <c r="AY865" s="302">
        <f t="shared" si="1054"/>
        <v>0</v>
      </c>
      <c r="AZ865" s="217"/>
      <c r="BA865" s="293">
        <f>AL865+SUM(AN865:AR865)-SUM(AT865:AY865)</f>
        <v>28</v>
      </c>
      <c r="BB865">
        <f>SUM(BB845:BB864)</f>
        <v>0</v>
      </c>
      <c r="BC865" s="245" t="s">
        <v>42</v>
      </c>
      <c r="BD865" s="196">
        <f>SUM(BD845:BD864)</f>
        <v>275</v>
      </c>
      <c r="BE865"/>
      <c r="BF865" s="301">
        <f>SUM(BF846:BF864)</f>
        <v>0</v>
      </c>
      <c r="BG865" s="301">
        <f>SUM(BG846:BG864)</f>
        <v>0</v>
      </c>
      <c r="BH865" s="301">
        <f>SUM(BH846:BH864)</f>
        <v>0</v>
      </c>
      <c r="BI865" s="301">
        <f>SUM(BI846:BI864)</f>
        <v>0</v>
      </c>
      <c r="BJ865" s="301">
        <f>SUM(BJ846:BJ864)</f>
        <v>11</v>
      </c>
      <c r="BK865" s="217"/>
      <c r="BL865" s="302">
        <f t="shared" ref="BL865:BQ865" si="1055">SUM(BL846:BL864)</f>
        <v>0</v>
      </c>
      <c r="BM865" s="302">
        <f t="shared" si="1055"/>
        <v>0</v>
      </c>
      <c r="BN865" s="302">
        <f t="shared" si="1055"/>
        <v>0</v>
      </c>
      <c r="BO865" s="302">
        <f t="shared" si="1055"/>
        <v>0</v>
      </c>
      <c r="BP865" s="302">
        <f t="shared" si="1055"/>
        <v>0</v>
      </c>
      <c r="BQ865" s="302">
        <f t="shared" si="1055"/>
        <v>11</v>
      </c>
      <c r="BR865" s="217"/>
      <c r="BS865" s="293">
        <f>BD865+SUM(BF865:BJ865)-SUM(BL865:BQ865)</f>
        <v>275</v>
      </c>
      <c r="BT865">
        <f>SUM(BT845:BT864)</f>
        <v>0</v>
      </c>
      <c r="BU865" s="245" t="s">
        <v>42</v>
      </c>
      <c r="BV865" s="196">
        <f>SUM(BV845:BV864)</f>
        <v>178</v>
      </c>
      <c r="BW865"/>
      <c r="BX865" s="301">
        <f>SUM(BX846:BX864)</f>
        <v>0</v>
      </c>
      <c r="BY865" s="301">
        <f>SUM(BY846:BY864)</f>
        <v>0</v>
      </c>
      <c r="BZ865" s="301">
        <f>SUM(BZ846:BZ864)</f>
        <v>0</v>
      </c>
      <c r="CA865" s="301">
        <f>SUM(CA846:CA864)</f>
        <v>0</v>
      </c>
      <c r="CB865" s="301">
        <f>SUM(CB846:CB864)</f>
        <v>88</v>
      </c>
      <c r="CC865" s="217"/>
      <c r="CD865" s="302">
        <f t="shared" ref="CD865:CI865" si="1056">SUM(CD846:CD864)</f>
        <v>0</v>
      </c>
      <c r="CE865" s="302">
        <f t="shared" si="1056"/>
        <v>0</v>
      </c>
      <c r="CF865" s="302">
        <f t="shared" si="1056"/>
        <v>0</v>
      </c>
      <c r="CG865" s="302">
        <f t="shared" si="1056"/>
        <v>0</v>
      </c>
      <c r="CH865" s="302">
        <f t="shared" si="1056"/>
        <v>0</v>
      </c>
      <c r="CI865" s="302">
        <f t="shared" si="1056"/>
        <v>88</v>
      </c>
      <c r="CJ865" s="217"/>
      <c r="CK865" s="293">
        <f>BV865+SUM(BX865:CB865)-SUM(CD865:CI865)</f>
        <v>178</v>
      </c>
      <c r="CL865">
        <f>SUM(CL845:CL864)</f>
        <v>0</v>
      </c>
    </row>
    <row r="866" spans="1:93" ht="13.5" customHeight="1" x14ac:dyDescent="0.3">
      <c r="A866" s="217"/>
      <c r="B866" s="217"/>
      <c r="C866" s="217"/>
      <c r="D866" s="217"/>
      <c r="E866" s="217"/>
      <c r="F866" s="217"/>
      <c r="G866" s="217"/>
      <c r="H866" s="217"/>
      <c r="I866" s="217"/>
      <c r="J866" s="217"/>
      <c r="K866" s="217"/>
      <c r="L866" s="217"/>
      <c r="M866" s="217"/>
      <c r="N866" s="217"/>
      <c r="O866" s="217"/>
      <c r="P866" s="217"/>
      <c r="Q866" s="217">
        <f>+R865-BS865-CK865-Q865</f>
        <v>-2</v>
      </c>
      <c r="R866" s="217"/>
      <c r="AJ866" s="217">
        <f>+AI865-AJ865</f>
        <v>36</v>
      </c>
    </row>
    <row r="867" spans="1:93" x14ac:dyDescent="0.3">
      <c r="A867" s="217"/>
      <c r="B867" s="217"/>
      <c r="C867" s="217"/>
      <c r="D867" s="217"/>
      <c r="E867" s="217"/>
      <c r="F867" s="217"/>
      <c r="G867" s="217"/>
      <c r="H867" s="217"/>
      <c r="I867" s="217"/>
      <c r="J867" s="217"/>
      <c r="K867" s="217"/>
      <c r="L867" s="217"/>
      <c r="M867" s="217"/>
      <c r="N867" s="217"/>
      <c r="O867" s="217"/>
      <c r="P867" s="217"/>
      <c r="Q867" s="217"/>
      <c r="R867" s="217"/>
      <c r="S867" s="203"/>
      <c r="T867" s="203"/>
      <c r="U867" s="203"/>
      <c r="V867" s="203"/>
      <c r="W867" s="203"/>
      <c r="X867" s="203"/>
      <c r="Y867" s="203"/>
      <c r="Z867" s="203"/>
      <c r="AA867" s="203"/>
      <c r="AB867" s="203"/>
      <c r="AC867" s="203"/>
      <c r="AD867" s="203"/>
      <c r="AE867" s="203"/>
      <c r="AF867" s="203"/>
      <c r="AG867" s="203"/>
      <c r="AH867" s="203"/>
      <c r="AI867" s="203"/>
      <c r="AJ867" s="217"/>
      <c r="AY867" s="203"/>
      <c r="AZ867" s="203"/>
      <c r="BA867" s="203"/>
      <c r="BB867" s="203"/>
      <c r="BC867" s="203"/>
      <c r="BT867" s="203"/>
      <c r="CL867" s="203"/>
      <c r="CM867" s="203"/>
      <c r="CN867" s="203"/>
      <c r="CO867" s="203"/>
    </row>
    <row r="868" spans="1:93" ht="15.6" x14ac:dyDescent="0.3">
      <c r="A868" s="303" t="str">
        <f>+A1</f>
        <v>finca 1</v>
      </c>
      <c r="B868" s="304">
        <f>+Q865</f>
        <v>460</v>
      </c>
      <c r="G868" s="203"/>
      <c r="H868" s="203"/>
      <c r="I868" s="203"/>
      <c r="J868" s="203"/>
      <c r="K868" s="203"/>
      <c r="L868" s="203"/>
      <c r="M868" s="203"/>
      <c r="N868" s="203"/>
      <c r="O868" s="305"/>
      <c r="P868" s="203"/>
      <c r="Q868" s="203"/>
      <c r="R868" s="112"/>
      <c r="S868" s="202" t="s">
        <v>49</v>
      </c>
      <c r="T868" s="216"/>
      <c r="U868" s="203"/>
      <c r="V868" s="216"/>
      <c r="W868" s="216"/>
      <c r="X868" s="216"/>
      <c r="Y868" s="216"/>
      <c r="Z868" s="216"/>
      <c r="AA868" s="203"/>
      <c r="AB868" s="216"/>
      <c r="AC868" s="216"/>
      <c r="AD868" s="216"/>
      <c r="AE868" s="216"/>
      <c r="AF868" s="216"/>
      <c r="AG868" s="216"/>
      <c r="AH868" s="203"/>
      <c r="AI868" s="216"/>
      <c r="AJ868" s="112"/>
      <c r="AK868" s="202" t="s">
        <v>50</v>
      </c>
      <c r="AL868" s="216"/>
      <c r="AM868" s="203"/>
      <c r="AN868" s="216"/>
      <c r="AO868" s="216"/>
      <c r="AP868" s="216"/>
      <c r="AQ868" s="216"/>
      <c r="AR868" s="216"/>
      <c r="AS868" s="203"/>
      <c r="AT868" s="216"/>
      <c r="AU868" s="216"/>
      <c r="AV868" s="216"/>
      <c r="AW868" s="216"/>
      <c r="AX868" s="216"/>
      <c r="AY868" s="216"/>
      <c r="AZ868" s="203"/>
      <c r="BA868" s="216"/>
      <c r="BB868" s="203"/>
      <c r="BC868" s="203"/>
      <c r="BT868" s="203"/>
      <c r="CL868" s="203"/>
      <c r="CM868" s="203"/>
      <c r="CN868" s="203"/>
      <c r="CO868" s="203"/>
    </row>
    <row r="869" spans="1:93" ht="15.6" x14ac:dyDescent="0.3">
      <c r="A869" s="306" t="str">
        <f>+S1</f>
        <v>finca 2</v>
      </c>
      <c r="B869" s="307">
        <f>+AI865</f>
        <v>331</v>
      </c>
      <c r="G869" s="203"/>
      <c r="H869" s="203"/>
      <c r="I869" s="203"/>
      <c r="J869" s="203"/>
      <c r="K869" s="203"/>
      <c r="L869" s="203"/>
      <c r="M869" s="203"/>
      <c r="N869" s="203"/>
      <c r="O869" s="305"/>
      <c r="P869" s="203"/>
      <c r="Q869" s="203"/>
      <c r="R869" s="203"/>
      <c r="S869" s="202" t="s">
        <v>46</v>
      </c>
      <c r="T869" s="216"/>
      <c r="U869" s="203"/>
      <c r="V869" s="216"/>
      <c r="W869" s="216"/>
      <c r="X869" s="216"/>
      <c r="Y869" s="216"/>
      <c r="Z869" s="216"/>
      <c r="AA869" s="203"/>
      <c r="AB869" s="216"/>
      <c r="AC869" s="216"/>
      <c r="AD869" s="216"/>
      <c r="AE869" s="216"/>
      <c r="AF869" s="216"/>
      <c r="AG869" s="216"/>
      <c r="AH869" s="203"/>
      <c r="AI869" s="216"/>
      <c r="AJ869" s="203"/>
      <c r="AK869" s="202" t="s">
        <v>46</v>
      </c>
      <c r="AL869" s="216"/>
      <c r="AM869" s="203"/>
      <c r="AN869" s="216"/>
      <c r="AO869" s="216"/>
      <c r="AP869" s="216"/>
      <c r="AQ869" s="216"/>
      <c r="AR869" s="216"/>
      <c r="AS869" s="203"/>
      <c r="AT869" s="216"/>
      <c r="AU869" s="216"/>
      <c r="AV869" s="216"/>
      <c r="AW869" s="216"/>
      <c r="AX869" s="216"/>
      <c r="AY869" s="216"/>
      <c r="AZ869" s="203"/>
      <c r="BA869" s="216"/>
      <c r="BB869" s="203"/>
      <c r="BC869" s="203"/>
      <c r="BT869" s="203"/>
      <c r="CL869" s="203"/>
      <c r="CM869" s="203"/>
      <c r="CN869" s="203"/>
      <c r="CO869" s="203"/>
    </row>
    <row r="870" spans="1:93" ht="21.6" thickBot="1" x14ac:dyDescent="0.45">
      <c r="A870" s="308" t="s">
        <v>51</v>
      </c>
      <c r="B870" s="309" t="s">
        <v>51</v>
      </c>
      <c r="G870" s="203"/>
      <c r="H870" s="203"/>
      <c r="I870" s="203"/>
      <c r="J870" s="203"/>
      <c r="K870" s="203"/>
      <c r="L870" s="203"/>
      <c r="M870" s="203"/>
      <c r="N870" s="203"/>
      <c r="O870" s="305"/>
      <c r="P870" s="203"/>
      <c r="Q870" s="203"/>
      <c r="R870" s="112"/>
      <c r="S870" s="310">
        <f>S841</f>
        <v>43466</v>
      </c>
      <c r="T870" s="310"/>
      <c r="U870" s="310"/>
      <c r="V870" s="310"/>
      <c r="W870" s="310"/>
      <c r="X870" s="310"/>
      <c r="Y870" s="310"/>
      <c r="Z870" s="310"/>
      <c r="AA870" s="310"/>
      <c r="AB870" s="310"/>
      <c r="AC870" s="310"/>
      <c r="AD870" s="310"/>
      <c r="AE870" s="310"/>
      <c r="AF870" s="310"/>
      <c r="AG870" s="310"/>
      <c r="AH870" s="310"/>
      <c r="AI870" s="310"/>
      <c r="AJ870" s="112"/>
      <c r="AK870" s="311">
        <f>AK841</f>
        <v>43466</v>
      </c>
      <c r="AL870" s="311"/>
      <c r="AM870" s="311"/>
      <c r="AN870" s="311"/>
      <c r="AO870" s="311"/>
      <c r="AP870" s="311"/>
      <c r="AQ870" s="311"/>
      <c r="AR870" s="311"/>
      <c r="AS870" s="311"/>
      <c r="AT870" s="311"/>
      <c r="AU870" s="311"/>
      <c r="AV870" s="311"/>
      <c r="AW870" s="311"/>
      <c r="AX870" s="311"/>
      <c r="AY870" s="311"/>
      <c r="AZ870" s="311"/>
      <c r="BA870" s="311"/>
      <c r="BB870" s="203"/>
      <c r="BC870" s="203"/>
      <c r="BT870" s="203"/>
      <c r="CL870" s="203"/>
      <c r="CM870" s="203"/>
      <c r="CN870" s="203"/>
      <c r="CO870" s="203"/>
    </row>
    <row r="871" spans="1:93" ht="15" thickBot="1" x14ac:dyDescent="0.35">
      <c r="A871" s="312" t="str">
        <f>+BC1</f>
        <v>finca 3</v>
      </c>
      <c r="B871" s="313">
        <f>SUM(B868:B870)</f>
        <v>791</v>
      </c>
      <c r="G871" s="203"/>
      <c r="H871" s="203"/>
      <c r="I871" s="203"/>
      <c r="J871" s="203"/>
      <c r="K871" s="203"/>
      <c r="L871" s="203"/>
      <c r="M871" s="203"/>
      <c r="N871" s="203"/>
      <c r="O871" s="314"/>
      <c r="P871" s="203"/>
      <c r="Q871" s="203"/>
      <c r="R871" s="112"/>
      <c r="S871" s="72"/>
      <c r="V871" s="234" t="s">
        <v>5</v>
      </c>
      <c r="W871" s="235"/>
      <c r="X871" s="235"/>
      <c r="Y871" s="235"/>
      <c r="Z871" s="236"/>
      <c r="AA871" s="237"/>
      <c r="AB871" s="238" t="s">
        <v>6</v>
      </c>
      <c r="AC871" s="239"/>
      <c r="AD871" s="239"/>
      <c r="AE871" s="239"/>
      <c r="AF871" s="239"/>
      <c r="AG871" s="240"/>
      <c r="AJ871" s="112"/>
      <c r="AK871" s="72"/>
      <c r="AL871"/>
      <c r="AM871"/>
      <c r="AN871" s="234" t="s">
        <v>5</v>
      </c>
      <c r="AO871" s="235"/>
      <c r="AP871" s="235"/>
      <c r="AQ871" s="235"/>
      <c r="AR871" s="236"/>
      <c r="AS871" s="237"/>
      <c r="AT871" s="238" t="s">
        <v>6</v>
      </c>
      <c r="AU871" s="239"/>
      <c r="AV871" s="239"/>
      <c r="AW871" s="239"/>
      <c r="AX871" s="239"/>
      <c r="AY871" s="240"/>
      <c r="AZ871"/>
      <c r="BA871"/>
      <c r="BB871" s="203"/>
      <c r="BC871" s="203"/>
      <c r="BT871" s="203"/>
      <c r="CL871" s="203"/>
      <c r="CM871" s="203"/>
      <c r="CN871" s="203"/>
      <c r="CO871" s="203"/>
    </row>
    <row r="872" spans="1:93" x14ac:dyDescent="0.3">
      <c r="A872" s="315" t="str">
        <f>+BU1</f>
        <v>finca 4</v>
      </c>
      <c r="B872" s="316">
        <f>911</f>
        <v>911</v>
      </c>
      <c r="G872" s="219"/>
      <c r="H872" s="203"/>
      <c r="I872" s="203"/>
      <c r="J872" s="203"/>
      <c r="K872" s="203"/>
      <c r="L872" s="203"/>
      <c r="M872" s="203"/>
      <c r="N872" s="203"/>
      <c r="O872" s="305"/>
      <c r="P872" s="203"/>
      <c r="Q872" s="317"/>
      <c r="R872" s="203"/>
      <c r="S872" s="47" t="s">
        <v>7</v>
      </c>
      <c r="T872" s="48" t="s">
        <v>8</v>
      </c>
      <c r="V872" s="247" t="s">
        <v>9</v>
      </c>
      <c r="W872" s="248" t="s">
        <v>10</v>
      </c>
      <c r="X872" s="248" t="s">
        <v>47</v>
      </c>
      <c r="Y872" s="248" t="s">
        <v>12</v>
      </c>
      <c r="Z872" s="249" t="s">
        <v>13</v>
      </c>
      <c r="AA872" s="237"/>
      <c r="AB872" s="250" t="s">
        <v>14</v>
      </c>
      <c r="AC872" s="251" t="s">
        <v>48</v>
      </c>
      <c r="AD872" s="251" t="s">
        <v>16</v>
      </c>
      <c r="AE872" s="251" t="s">
        <v>10</v>
      </c>
      <c r="AF872" s="251" t="s">
        <v>12</v>
      </c>
      <c r="AG872" s="252" t="s">
        <v>13</v>
      </c>
      <c r="AI872" s="253" t="s">
        <v>17</v>
      </c>
      <c r="AJ872" s="203"/>
      <c r="AK872" s="47" t="s">
        <v>7</v>
      </c>
      <c r="AL872" s="48" t="s">
        <v>8</v>
      </c>
      <c r="AM872"/>
      <c r="AN872" s="247" t="s">
        <v>9</v>
      </c>
      <c r="AO872" s="248" t="s">
        <v>10</v>
      </c>
      <c r="AP872" s="248" t="s">
        <v>47</v>
      </c>
      <c r="AQ872" s="248" t="s">
        <v>12</v>
      </c>
      <c r="AR872" s="249" t="s">
        <v>13</v>
      </c>
      <c r="AS872" s="237"/>
      <c r="AT872" s="250" t="s">
        <v>14</v>
      </c>
      <c r="AU872" s="251" t="s">
        <v>48</v>
      </c>
      <c r="AV872" s="251" t="s">
        <v>16</v>
      </c>
      <c r="AW872" s="251" t="s">
        <v>10</v>
      </c>
      <c r="AX872" s="251" t="s">
        <v>12</v>
      </c>
      <c r="AY872" s="252" t="s">
        <v>13</v>
      </c>
      <c r="AZ872"/>
      <c r="BA872" s="253" t="s">
        <v>17</v>
      </c>
      <c r="BB872" s="203"/>
      <c r="BC872" s="203"/>
      <c r="BT872" s="203"/>
      <c r="CL872" s="203"/>
      <c r="CM872" s="203"/>
      <c r="CN872" s="203"/>
      <c r="CO872" s="203"/>
    </row>
    <row r="873" spans="1:93" ht="15" thickBot="1" x14ac:dyDescent="0.35">
      <c r="A873" s="318"/>
      <c r="B873" s="319"/>
      <c r="C873" s="320"/>
      <c r="F873" s="321"/>
      <c r="G873" s="219"/>
      <c r="H873" s="203"/>
      <c r="I873" s="203"/>
      <c r="J873" s="203"/>
      <c r="K873" s="203"/>
      <c r="L873" s="203"/>
      <c r="M873" s="203"/>
      <c r="N873" s="203"/>
      <c r="O873" s="314"/>
      <c r="P873" s="203"/>
      <c r="Q873" s="203"/>
      <c r="R873" s="203"/>
      <c r="S873" s="72"/>
      <c r="T873" s="73"/>
      <c r="V873" s="262"/>
      <c r="W873" s="263"/>
      <c r="X873" s="263"/>
      <c r="Y873" s="263"/>
      <c r="Z873" s="264"/>
      <c r="AA873" s="237"/>
      <c r="AB873" s="265"/>
      <c r="AC873" s="263"/>
      <c r="AD873" s="263"/>
      <c r="AE873" s="263"/>
      <c r="AF873" s="263"/>
      <c r="AG873" s="266"/>
      <c r="AI873" s="267"/>
      <c r="AJ873" s="203"/>
      <c r="AK873" s="72"/>
      <c r="AL873" s="73"/>
      <c r="AM873"/>
      <c r="AN873" s="262"/>
      <c r="AO873" s="263"/>
      <c r="AP873" s="263"/>
      <c r="AQ873" s="263"/>
      <c r="AR873" s="264"/>
      <c r="AS873" s="237"/>
      <c r="AT873" s="265"/>
      <c r="AU873" s="263"/>
      <c r="AV873" s="263"/>
      <c r="AW873" s="263"/>
      <c r="AX873" s="263"/>
      <c r="AY873" s="266"/>
      <c r="AZ873"/>
      <c r="BA873" s="267"/>
      <c r="BB873" s="203"/>
      <c r="BC873" s="203"/>
      <c r="BT873" s="203"/>
      <c r="CL873" s="203"/>
      <c r="CM873" s="203"/>
      <c r="CN873" s="203"/>
      <c r="CO873" s="203"/>
    </row>
    <row r="874" spans="1:93" ht="15" thickBot="1" x14ac:dyDescent="0.35">
      <c r="A874" s="322"/>
      <c r="B874" s="323">
        <f>SUM(B868:B873)</f>
        <v>2493</v>
      </c>
      <c r="G874" s="203"/>
      <c r="H874" s="203"/>
      <c r="I874" s="203"/>
      <c r="J874" s="203"/>
      <c r="K874" s="203"/>
      <c r="L874" s="203"/>
      <c r="M874" s="203"/>
      <c r="N874" s="203"/>
      <c r="O874" s="305"/>
      <c r="P874" s="203"/>
      <c r="Q874" s="203"/>
      <c r="R874" s="112"/>
      <c r="S874" s="93" t="s">
        <v>19</v>
      </c>
      <c r="T874" s="94"/>
      <c r="U874" s="274"/>
      <c r="V874" s="275"/>
      <c r="W874" s="275"/>
      <c r="X874" s="275"/>
      <c r="Y874" s="275"/>
      <c r="Z874" s="275"/>
      <c r="AA874" s="276"/>
      <c r="AB874" s="277"/>
      <c r="AC874" s="277"/>
      <c r="AD874" s="277"/>
      <c r="AE874" s="277"/>
      <c r="AF874" s="277"/>
      <c r="AG874" s="277"/>
      <c r="AH874" s="274"/>
      <c r="AI874" s="278"/>
      <c r="AJ874" s="112"/>
      <c r="AK874" s="93" t="s">
        <v>19</v>
      </c>
      <c r="AL874" s="94"/>
      <c r="AM874" s="274"/>
      <c r="AN874" s="275"/>
      <c r="AO874" s="275"/>
      <c r="AP874" s="275"/>
      <c r="AQ874" s="275"/>
      <c r="AR874" s="275"/>
      <c r="AS874" s="276"/>
      <c r="AT874" s="277"/>
      <c r="AU874" s="277"/>
      <c r="AV874" s="277"/>
      <c r="AW874" s="277"/>
      <c r="AX874" s="277"/>
      <c r="AY874" s="277"/>
      <c r="AZ874" s="274"/>
      <c r="BA874" s="278"/>
      <c r="BB874" s="203"/>
      <c r="BC874" s="203"/>
      <c r="BT874" s="203"/>
      <c r="CL874" s="203"/>
      <c r="CM874" s="203"/>
      <c r="CN874" s="203"/>
      <c r="CO874" s="203"/>
    </row>
    <row r="875" spans="1:93" x14ac:dyDescent="0.3">
      <c r="A875" s="324"/>
      <c r="B875" s="325"/>
      <c r="G875" s="203"/>
      <c r="H875" s="203"/>
      <c r="I875" s="203"/>
      <c r="J875" s="217"/>
      <c r="K875" s="203"/>
      <c r="L875" s="203"/>
      <c r="M875" s="219"/>
      <c r="N875" s="203"/>
      <c r="O875" s="305"/>
      <c r="P875" s="203"/>
      <c r="Q875" s="203"/>
      <c r="R875" s="112"/>
      <c r="S875" s="280" t="str">
        <f>A846</f>
        <v xml:space="preserve">BECERRAS </v>
      </c>
      <c r="T875" s="135">
        <f>T846+B846</f>
        <v>69</v>
      </c>
      <c r="V875" s="282">
        <f>V846+D846</f>
        <v>3</v>
      </c>
      <c r="W875" s="282">
        <f t="shared" ref="W875:AG875" si="1057">W846+E846</f>
        <v>0</v>
      </c>
      <c r="X875" s="282">
        <f t="shared" si="1057"/>
        <v>0</v>
      </c>
      <c r="Y875" s="282">
        <f t="shared" si="1057"/>
        <v>0</v>
      </c>
      <c r="Z875" s="282">
        <f t="shared" si="1057"/>
        <v>0</v>
      </c>
      <c r="AA875" s="283">
        <f t="shared" si="1057"/>
        <v>0</v>
      </c>
      <c r="AB875" s="284">
        <f t="shared" si="1057"/>
        <v>1</v>
      </c>
      <c r="AC875" s="284">
        <f t="shared" si="1057"/>
        <v>0</v>
      </c>
      <c r="AD875" s="284">
        <f t="shared" si="1057"/>
        <v>0</v>
      </c>
      <c r="AE875" s="284">
        <f t="shared" si="1057"/>
        <v>0</v>
      </c>
      <c r="AF875" s="284">
        <f t="shared" si="1057"/>
        <v>0</v>
      </c>
      <c r="AG875" s="284">
        <f t="shared" si="1057"/>
        <v>0</v>
      </c>
      <c r="AH875" s="217"/>
      <c r="AI875" s="285">
        <f t="shared" ref="AI875:AI880" si="1058">T875+SUM(V875:Z875)-SUM(AB875:AG875)</f>
        <v>71</v>
      </c>
      <c r="AJ875" s="112">
        <v>59</v>
      </c>
      <c r="AK875" s="280" t="str">
        <f>S846</f>
        <v xml:space="preserve">BECERRAS </v>
      </c>
      <c r="AL875" s="135">
        <f>B846+T846+BD846+BV846</f>
        <v>69</v>
      </c>
      <c r="AM875"/>
      <c r="AN875" s="282">
        <f>D846+V846+BX846+BF846</f>
        <v>3</v>
      </c>
      <c r="AO875" s="282">
        <f t="shared" ref="AO875:AY875" si="1059">E846+W846+BY846+BG846</f>
        <v>0</v>
      </c>
      <c r="AP875" s="282">
        <f t="shared" si="1059"/>
        <v>0</v>
      </c>
      <c r="AQ875" s="282">
        <f t="shared" si="1059"/>
        <v>0</v>
      </c>
      <c r="AR875" s="282">
        <f t="shared" si="1059"/>
        <v>0</v>
      </c>
      <c r="AS875" s="283">
        <f t="shared" si="1059"/>
        <v>0</v>
      </c>
      <c r="AT875" s="284">
        <f t="shared" si="1059"/>
        <v>1</v>
      </c>
      <c r="AU875" s="284">
        <f t="shared" si="1059"/>
        <v>0</v>
      </c>
      <c r="AV875" s="284">
        <f t="shared" si="1059"/>
        <v>0</v>
      </c>
      <c r="AW875" s="284">
        <f t="shared" si="1059"/>
        <v>0</v>
      </c>
      <c r="AX875" s="284">
        <f t="shared" si="1059"/>
        <v>0</v>
      </c>
      <c r="AY875" s="284">
        <f t="shared" si="1059"/>
        <v>0</v>
      </c>
      <c r="AZ875" s="217"/>
      <c r="BA875" s="285">
        <f t="shared" ref="BA875:BA880" si="1060">AL875+SUM(AN875:AR875)-SUM(AT875:AY875)</f>
        <v>71</v>
      </c>
      <c r="BB875" s="203"/>
      <c r="BT875" s="203"/>
      <c r="CL875" s="203"/>
      <c r="CM875" s="203"/>
      <c r="CN875" s="203"/>
      <c r="CO875" s="203"/>
    </row>
    <row r="876" spans="1:93" x14ac:dyDescent="0.3">
      <c r="A876" s="326" t="str">
        <f>+AK1</f>
        <v>bestias</v>
      </c>
      <c r="B876" s="325">
        <f>+BA865</f>
        <v>28</v>
      </c>
      <c r="G876" s="203"/>
      <c r="H876" s="203"/>
      <c r="I876" s="203"/>
      <c r="J876" s="203"/>
      <c r="K876" s="203"/>
      <c r="L876" s="203"/>
      <c r="M876" s="219"/>
      <c r="N876" s="203"/>
      <c r="O876" s="305"/>
      <c r="P876" s="203"/>
      <c r="Q876" s="203"/>
      <c r="R876" s="112"/>
      <c r="S876" s="280" t="str">
        <f t="shared" ref="S876:S894" si="1061">A847</f>
        <v>BECERROS</v>
      </c>
      <c r="T876" s="135">
        <f t="shared" ref="T876:T893" si="1062">T847+B847</f>
        <v>57</v>
      </c>
      <c r="V876" s="288">
        <f t="shared" ref="V876:AG880" si="1063">V847+D847</f>
        <v>13</v>
      </c>
      <c r="W876" s="288">
        <f t="shared" si="1063"/>
        <v>0</v>
      </c>
      <c r="X876" s="288">
        <f t="shared" si="1063"/>
        <v>0</v>
      </c>
      <c r="Y876" s="288">
        <f t="shared" si="1063"/>
        <v>0</v>
      </c>
      <c r="Z876" s="288">
        <f t="shared" si="1063"/>
        <v>0</v>
      </c>
      <c r="AA876" s="283"/>
      <c r="AB876" s="289">
        <f t="shared" si="1063"/>
        <v>0</v>
      </c>
      <c r="AC876" s="289">
        <f t="shared" si="1063"/>
        <v>0</v>
      </c>
      <c r="AD876" s="289">
        <f t="shared" si="1063"/>
        <v>0</v>
      </c>
      <c r="AE876" s="289">
        <f t="shared" si="1063"/>
        <v>0</v>
      </c>
      <c r="AF876" s="289">
        <f t="shared" si="1063"/>
        <v>0</v>
      </c>
      <c r="AG876" s="289">
        <f t="shared" si="1063"/>
        <v>0</v>
      </c>
      <c r="AH876" s="217"/>
      <c r="AI876" s="290">
        <f t="shared" si="1058"/>
        <v>70</v>
      </c>
      <c r="AJ876" s="112">
        <v>54</v>
      </c>
      <c r="AK876" s="280" t="str">
        <f t="shared" ref="AK876:AK894" si="1064">S847</f>
        <v>BECERROS</v>
      </c>
      <c r="AL876" s="135">
        <f t="shared" ref="AL876:AL893" si="1065">B847+T847+BD847+BV847</f>
        <v>57</v>
      </c>
      <c r="AM876"/>
      <c r="AN876" s="288">
        <f t="shared" ref="AN876:AY880" si="1066">D847+V847+BX847+BF847</f>
        <v>13</v>
      </c>
      <c r="AO876" s="288">
        <f t="shared" si="1066"/>
        <v>0</v>
      </c>
      <c r="AP876" s="288">
        <f t="shared" si="1066"/>
        <v>0</v>
      </c>
      <c r="AQ876" s="288">
        <f t="shared" si="1066"/>
        <v>0</v>
      </c>
      <c r="AR876" s="288">
        <f t="shared" si="1066"/>
        <v>0</v>
      </c>
      <c r="AS876" s="283">
        <f t="shared" si="1066"/>
        <v>0</v>
      </c>
      <c r="AT876" s="289">
        <f t="shared" si="1066"/>
        <v>0</v>
      </c>
      <c r="AU876" s="289">
        <f t="shared" si="1066"/>
        <v>0</v>
      </c>
      <c r="AV876" s="289">
        <f t="shared" si="1066"/>
        <v>0</v>
      </c>
      <c r="AW876" s="289">
        <f t="shared" si="1066"/>
        <v>0</v>
      </c>
      <c r="AX876" s="289">
        <f t="shared" si="1066"/>
        <v>0</v>
      </c>
      <c r="AY876" s="289">
        <f t="shared" si="1066"/>
        <v>0</v>
      </c>
      <c r="AZ876" s="217"/>
      <c r="BA876" s="290">
        <f t="shared" si="1060"/>
        <v>70</v>
      </c>
      <c r="BB876" s="203"/>
      <c r="BT876" s="203"/>
      <c r="CL876" s="203"/>
      <c r="CM876" s="203"/>
      <c r="CN876" s="203"/>
      <c r="CO876" s="203"/>
    </row>
    <row r="877" spans="1:93" x14ac:dyDescent="0.3">
      <c r="A877" s="327"/>
      <c r="B877" s="327"/>
      <c r="G877" s="203"/>
      <c r="H877" s="203"/>
      <c r="I877" s="203"/>
      <c r="J877" s="217"/>
      <c r="K877" s="203"/>
      <c r="L877" s="203"/>
      <c r="M877" s="219"/>
      <c r="N877" s="203"/>
      <c r="O877" s="305"/>
      <c r="P877" s="203"/>
      <c r="Q877" s="203"/>
      <c r="R877" s="203"/>
      <c r="S877" s="280" t="str">
        <f t="shared" si="1061"/>
        <v>MAUTAS</v>
      </c>
      <c r="T877" s="135">
        <f t="shared" si="1062"/>
        <v>54</v>
      </c>
      <c r="V877" s="294"/>
      <c r="W877" s="288">
        <f t="shared" si="1063"/>
        <v>0</v>
      </c>
      <c r="X877" s="288">
        <f t="shared" si="1063"/>
        <v>0</v>
      </c>
      <c r="Y877" s="288">
        <f t="shared" si="1063"/>
        <v>0</v>
      </c>
      <c r="Z877" s="288">
        <f t="shared" si="1063"/>
        <v>0</v>
      </c>
      <c r="AA877" s="283">
        <f t="shared" si="1063"/>
        <v>0</v>
      </c>
      <c r="AB877" s="289">
        <f t="shared" si="1063"/>
        <v>0</v>
      </c>
      <c r="AC877" s="289">
        <f t="shared" si="1063"/>
        <v>0</v>
      </c>
      <c r="AD877" s="289">
        <f t="shared" si="1063"/>
        <v>0</v>
      </c>
      <c r="AE877" s="289">
        <f t="shared" si="1063"/>
        <v>0</v>
      </c>
      <c r="AF877" s="289">
        <f t="shared" si="1063"/>
        <v>0</v>
      </c>
      <c r="AG877" s="289">
        <f t="shared" si="1063"/>
        <v>0</v>
      </c>
      <c r="AH877" s="217"/>
      <c r="AI877" s="285">
        <f t="shared" si="1058"/>
        <v>54</v>
      </c>
      <c r="AJ877" s="203"/>
      <c r="AK877" s="280" t="str">
        <f t="shared" si="1064"/>
        <v>MAUTAS</v>
      </c>
      <c r="AL877" s="135">
        <f t="shared" si="1065"/>
        <v>54</v>
      </c>
      <c r="AM877"/>
      <c r="AN877" s="294"/>
      <c r="AO877" s="288">
        <f t="shared" si="1066"/>
        <v>0</v>
      </c>
      <c r="AP877" s="288">
        <f t="shared" si="1066"/>
        <v>0</v>
      </c>
      <c r="AQ877" s="288">
        <f t="shared" si="1066"/>
        <v>0</v>
      </c>
      <c r="AR877" s="288">
        <f t="shared" si="1066"/>
        <v>0</v>
      </c>
      <c r="AS877" s="283">
        <f t="shared" si="1066"/>
        <v>0</v>
      </c>
      <c r="AT877" s="289">
        <f t="shared" si="1066"/>
        <v>0</v>
      </c>
      <c r="AU877" s="289">
        <f t="shared" si="1066"/>
        <v>0</v>
      </c>
      <c r="AV877" s="289">
        <f t="shared" si="1066"/>
        <v>0</v>
      </c>
      <c r="AW877" s="289">
        <f t="shared" si="1066"/>
        <v>0</v>
      </c>
      <c r="AX877" s="289">
        <f t="shared" si="1066"/>
        <v>0</v>
      </c>
      <c r="AY877" s="289">
        <f t="shared" si="1066"/>
        <v>0</v>
      </c>
      <c r="AZ877" s="217"/>
      <c r="BA877" s="285">
        <f t="shared" si="1060"/>
        <v>54</v>
      </c>
      <c r="BB877" s="203"/>
      <c r="BT877" s="203"/>
      <c r="CL877" s="203"/>
      <c r="CM877" s="203"/>
      <c r="CN877" s="203"/>
      <c r="CO877" s="203"/>
    </row>
    <row r="878" spans="1:93" x14ac:dyDescent="0.3">
      <c r="A878" s="328"/>
      <c r="B878" s="327"/>
      <c r="D878" s="329"/>
      <c r="G878" s="203"/>
      <c r="H878" s="203"/>
      <c r="I878" s="203"/>
      <c r="J878" s="203"/>
      <c r="K878" s="203"/>
      <c r="L878" s="203"/>
      <c r="M878" s="219"/>
      <c r="N878" s="203"/>
      <c r="O878" s="305"/>
      <c r="P878" s="203"/>
      <c r="Q878" s="203"/>
      <c r="R878" s="112"/>
      <c r="S878" s="280" t="str">
        <f t="shared" si="1061"/>
        <v>MAUTES</v>
      </c>
      <c r="T878" s="135">
        <f t="shared" si="1062"/>
        <v>280</v>
      </c>
      <c r="V878" s="294"/>
      <c r="W878" s="288">
        <f t="shared" si="1063"/>
        <v>0</v>
      </c>
      <c r="X878" s="288">
        <f t="shared" si="1063"/>
        <v>180</v>
      </c>
      <c r="Y878" s="288">
        <f t="shared" si="1063"/>
        <v>0</v>
      </c>
      <c r="Z878" s="288">
        <f t="shared" si="1063"/>
        <v>0</v>
      </c>
      <c r="AA878" s="283">
        <f t="shared" si="1063"/>
        <v>0</v>
      </c>
      <c r="AB878" s="289">
        <f t="shared" si="1063"/>
        <v>1</v>
      </c>
      <c r="AC878" s="289">
        <f t="shared" si="1063"/>
        <v>1</v>
      </c>
      <c r="AD878" s="289">
        <f t="shared" si="1063"/>
        <v>0</v>
      </c>
      <c r="AE878" s="289">
        <f t="shared" si="1063"/>
        <v>0</v>
      </c>
      <c r="AF878" s="289">
        <f t="shared" si="1063"/>
        <v>0</v>
      </c>
      <c r="AG878" s="289">
        <f t="shared" si="1063"/>
        <v>150</v>
      </c>
      <c r="AH878" s="217"/>
      <c r="AI878" s="290">
        <f t="shared" si="1058"/>
        <v>308</v>
      </c>
      <c r="AJ878" s="112"/>
      <c r="AK878" s="280" t="str">
        <f t="shared" si="1064"/>
        <v>MAUTES</v>
      </c>
      <c r="AL878" s="135">
        <f t="shared" si="1065"/>
        <v>379</v>
      </c>
      <c r="AM878"/>
      <c r="AN878" s="294"/>
      <c r="AO878" s="288">
        <f t="shared" si="1066"/>
        <v>0</v>
      </c>
      <c r="AP878" s="288">
        <f t="shared" si="1066"/>
        <v>180</v>
      </c>
      <c r="AQ878" s="288">
        <f t="shared" si="1066"/>
        <v>0</v>
      </c>
      <c r="AR878" s="288">
        <f t="shared" si="1066"/>
        <v>0</v>
      </c>
      <c r="AS878" s="283">
        <f t="shared" si="1066"/>
        <v>0</v>
      </c>
      <c r="AT878" s="289">
        <f t="shared" si="1066"/>
        <v>1</v>
      </c>
      <c r="AU878" s="289">
        <f t="shared" si="1066"/>
        <v>1</v>
      </c>
      <c r="AV878" s="289">
        <f t="shared" si="1066"/>
        <v>0</v>
      </c>
      <c r="AW878" s="289">
        <f t="shared" si="1066"/>
        <v>0</v>
      </c>
      <c r="AX878" s="289">
        <f t="shared" si="1066"/>
        <v>0</v>
      </c>
      <c r="AY878" s="289">
        <f t="shared" si="1066"/>
        <v>249</v>
      </c>
      <c r="AZ878" s="217"/>
      <c r="BA878" s="290">
        <f t="shared" si="1060"/>
        <v>308</v>
      </c>
      <c r="BB878" s="203"/>
      <c r="BT878" s="203"/>
      <c r="CL878" s="203"/>
      <c r="CM878" s="203"/>
      <c r="CN878" s="203"/>
      <c r="CO878" s="203"/>
    </row>
    <row r="879" spans="1:93" x14ac:dyDescent="0.3">
      <c r="A879" s="328"/>
      <c r="B879" s="327"/>
      <c r="G879" s="203"/>
      <c r="H879" s="203"/>
      <c r="I879" s="203"/>
      <c r="J879" s="217"/>
      <c r="K879" s="203"/>
      <c r="L879" s="203"/>
      <c r="M879" s="219"/>
      <c r="N879" s="203"/>
      <c r="O879" s="305"/>
      <c r="P879" s="203"/>
      <c r="Q879" s="203"/>
      <c r="R879" s="112"/>
      <c r="S879" s="280">
        <f t="shared" si="1061"/>
        <v>0</v>
      </c>
      <c r="T879" s="135">
        <f t="shared" si="1062"/>
        <v>0</v>
      </c>
      <c r="V879" s="294"/>
      <c r="W879" s="288">
        <f t="shared" si="1063"/>
        <v>0</v>
      </c>
      <c r="X879" s="288">
        <f t="shared" si="1063"/>
        <v>0</v>
      </c>
      <c r="Y879" s="288">
        <f t="shared" si="1063"/>
        <v>0</v>
      </c>
      <c r="Z879" s="288">
        <f t="shared" si="1063"/>
        <v>0</v>
      </c>
      <c r="AA879" s="283">
        <f t="shared" si="1063"/>
        <v>0</v>
      </c>
      <c r="AB879" s="289">
        <f t="shared" si="1063"/>
        <v>0</v>
      </c>
      <c r="AC879" s="289">
        <f t="shared" si="1063"/>
        <v>0</v>
      </c>
      <c r="AD879" s="289">
        <f t="shared" si="1063"/>
        <v>0</v>
      </c>
      <c r="AE879" s="289">
        <f t="shared" si="1063"/>
        <v>0</v>
      </c>
      <c r="AF879" s="289">
        <f t="shared" si="1063"/>
        <v>0</v>
      </c>
      <c r="AG879" s="289">
        <f t="shared" si="1063"/>
        <v>0</v>
      </c>
      <c r="AH879" s="217"/>
      <c r="AI879" s="293">
        <f t="shared" si="1058"/>
        <v>0</v>
      </c>
      <c r="AJ879" s="112"/>
      <c r="AK879" s="280">
        <f t="shared" si="1064"/>
        <v>0</v>
      </c>
      <c r="AL879" s="135">
        <f t="shared" si="1065"/>
        <v>0</v>
      </c>
      <c r="AM879"/>
      <c r="AN879" s="294"/>
      <c r="AO879" s="288">
        <f t="shared" si="1066"/>
        <v>0</v>
      </c>
      <c r="AP879" s="288">
        <f t="shared" si="1066"/>
        <v>0</v>
      </c>
      <c r="AQ879" s="288">
        <f t="shared" si="1066"/>
        <v>0</v>
      </c>
      <c r="AR879" s="288">
        <f t="shared" si="1066"/>
        <v>0</v>
      </c>
      <c r="AS879" s="283">
        <f t="shared" si="1066"/>
        <v>0</v>
      </c>
      <c r="AT879" s="289">
        <f t="shared" si="1066"/>
        <v>0</v>
      </c>
      <c r="AU879" s="289">
        <f t="shared" si="1066"/>
        <v>0</v>
      </c>
      <c r="AV879" s="289">
        <f t="shared" si="1066"/>
        <v>0</v>
      </c>
      <c r="AW879" s="289">
        <f t="shared" si="1066"/>
        <v>0</v>
      </c>
      <c r="AX879" s="289">
        <f t="shared" si="1066"/>
        <v>0</v>
      </c>
      <c r="AY879" s="289">
        <f t="shared" si="1066"/>
        <v>0</v>
      </c>
      <c r="AZ879" s="217"/>
      <c r="BA879" s="293">
        <f t="shared" si="1060"/>
        <v>0</v>
      </c>
      <c r="BB879" s="203"/>
      <c r="BT879" s="203"/>
      <c r="CL879" s="203"/>
      <c r="CM879" s="203"/>
      <c r="CN879" s="203"/>
      <c r="CO879" s="203"/>
    </row>
    <row r="880" spans="1:93" x14ac:dyDescent="0.3">
      <c r="A880" s="328"/>
      <c r="B880" s="327"/>
      <c r="G880" s="219"/>
      <c r="H880" s="203"/>
      <c r="I880" s="203"/>
      <c r="J880" s="203"/>
      <c r="K880" s="203"/>
      <c r="L880" s="203"/>
      <c r="M880" s="219"/>
      <c r="N880" s="203"/>
      <c r="O880" s="305"/>
      <c r="P880" s="203"/>
      <c r="Q880" s="203"/>
      <c r="R880" s="203"/>
      <c r="S880" s="280">
        <f t="shared" si="1061"/>
        <v>0</v>
      </c>
      <c r="T880" s="135">
        <f t="shared" si="1062"/>
        <v>0</v>
      </c>
      <c r="V880" s="294"/>
      <c r="W880" s="288">
        <f t="shared" si="1063"/>
        <v>0</v>
      </c>
      <c r="X880" s="288">
        <f t="shared" si="1063"/>
        <v>0</v>
      </c>
      <c r="Y880" s="288">
        <f t="shared" si="1063"/>
        <v>0</v>
      </c>
      <c r="Z880" s="288">
        <f t="shared" si="1063"/>
        <v>0</v>
      </c>
      <c r="AA880" s="283">
        <f t="shared" si="1063"/>
        <v>0</v>
      </c>
      <c r="AB880" s="289">
        <f t="shared" si="1063"/>
        <v>0</v>
      </c>
      <c r="AC880" s="289">
        <f t="shared" si="1063"/>
        <v>0</v>
      </c>
      <c r="AD880" s="289">
        <f t="shared" si="1063"/>
        <v>0</v>
      </c>
      <c r="AE880" s="289">
        <f t="shared" si="1063"/>
        <v>0</v>
      </c>
      <c r="AF880" s="289">
        <f t="shared" si="1063"/>
        <v>0</v>
      </c>
      <c r="AG880" s="289">
        <f t="shared" si="1063"/>
        <v>0</v>
      </c>
      <c r="AH880" s="217"/>
      <c r="AI880" s="293">
        <f t="shared" si="1058"/>
        <v>0</v>
      </c>
      <c r="AJ880" s="203"/>
      <c r="AK880" s="280">
        <f t="shared" si="1064"/>
        <v>0</v>
      </c>
      <c r="AL880" s="135">
        <f t="shared" si="1065"/>
        <v>0</v>
      </c>
      <c r="AM880"/>
      <c r="AN880" s="294"/>
      <c r="AO880" s="288">
        <f t="shared" si="1066"/>
        <v>0</v>
      </c>
      <c r="AP880" s="288">
        <f t="shared" si="1066"/>
        <v>0</v>
      </c>
      <c r="AQ880" s="288">
        <f t="shared" si="1066"/>
        <v>0</v>
      </c>
      <c r="AR880" s="288">
        <f t="shared" si="1066"/>
        <v>0</v>
      </c>
      <c r="AS880" s="283">
        <f t="shared" si="1066"/>
        <v>0</v>
      </c>
      <c r="AT880" s="289">
        <f t="shared" si="1066"/>
        <v>0</v>
      </c>
      <c r="AU880" s="289">
        <f t="shared" si="1066"/>
        <v>0</v>
      </c>
      <c r="AV880" s="289">
        <f t="shared" si="1066"/>
        <v>0</v>
      </c>
      <c r="AW880" s="289">
        <f t="shared" si="1066"/>
        <v>0</v>
      </c>
      <c r="AX880" s="289">
        <f t="shared" si="1066"/>
        <v>0</v>
      </c>
      <c r="AY880" s="289">
        <f t="shared" si="1066"/>
        <v>0</v>
      </c>
      <c r="AZ880" s="217"/>
      <c r="BA880" s="293">
        <f t="shared" si="1060"/>
        <v>0</v>
      </c>
      <c r="BB880" s="203"/>
      <c r="BT880" s="203"/>
      <c r="CL880" s="203"/>
      <c r="CM880" s="203"/>
      <c r="CN880" s="203"/>
      <c r="CO880" s="203"/>
    </row>
    <row r="881" spans="1:93" x14ac:dyDescent="0.3">
      <c r="A881" s="328"/>
      <c r="B881" s="327"/>
      <c r="G881" s="219"/>
      <c r="H881" s="203"/>
      <c r="I881" s="203"/>
      <c r="J881" s="203"/>
      <c r="K881" s="203"/>
      <c r="L881" s="203"/>
      <c r="M881" s="203"/>
      <c r="N881" s="203"/>
      <c r="O881" s="203"/>
      <c r="P881" s="203"/>
      <c r="Q881" s="203"/>
      <c r="R881" s="203"/>
      <c r="S881" s="93" t="str">
        <f t="shared" si="1061"/>
        <v>GAN. PRODUCCION</v>
      </c>
      <c r="T881" s="94">
        <f t="shared" si="1062"/>
        <v>0</v>
      </c>
      <c r="V881" s="294"/>
      <c r="W881" s="294"/>
      <c r="X881" s="294"/>
      <c r="Y881" s="294"/>
      <c r="Z881" s="294"/>
      <c r="AA881" s="283"/>
      <c r="AB881" s="295"/>
      <c r="AC881" s="295"/>
      <c r="AD881" s="295"/>
      <c r="AE881" s="295"/>
      <c r="AF881" s="295"/>
      <c r="AG881" s="295"/>
      <c r="AH881" s="217"/>
      <c r="AI881" s="296"/>
      <c r="AJ881" s="203"/>
      <c r="AK881" s="93" t="str">
        <f t="shared" si="1064"/>
        <v>GAN. PRODUCCION</v>
      </c>
      <c r="AL881" s="94"/>
      <c r="AM881"/>
      <c r="AN881" s="294"/>
      <c r="AO881" s="294"/>
      <c r="AP881" s="294"/>
      <c r="AQ881" s="294"/>
      <c r="AR881" s="294"/>
      <c r="AS881" s="283"/>
      <c r="AT881" s="295"/>
      <c r="AU881" s="295"/>
      <c r="AV881" s="295"/>
      <c r="AW881" s="295"/>
      <c r="AX881" s="295"/>
      <c r="AY881" s="295"/>
      <c r="AZ881" s="217"/>
      <c r="BA881" s="296"/>
      <c r="BB881" s="203"/>
      <c r="BT881" s="203"/>
      <c r="CL881" s="203"/>
      <c r="CM881" s="203"/>
      <c r="CN881" s="203"/>
      <c r="CO881" s="203"/>
    </row>
    <row r="882" spans="1:93" x14ac:dyDescent="0.3">
      <c r="A882" s="329"/>
      <c r="G882" s="219"/>
      <c r="H882" s="203"/>
      <c r="I882" s="203"/>
      <c r="J882" s="203"/>
      <c r="K882" s="203"/>
      <c r="L882" s="203"/>
      <c r="M882" s="203"/>
      <c r="N882" s="203"/>
      <c r="O882" s="203"/>
      <c r="P882" s="203"/>
      <c r="Q882" s="203"/>
      <c r="R882" s="203"/>
      <c r="S882" s="280" t="str">
        <f t="shared" si="1061"/>
        <v>VACAS EN PRODUCCION</v>
      </c>
      <c r="T882" s="135">
        <f t="shared" si="1062"/>
        <v>153</v>
      </c>
      <c r="V882" s="294"/>
      <c r="W882" s="288">
        <f t="shared" ref="W882:AG888" si="1067">W853+E853</f>
        <v>0</v>
      </c>
      <c r="X882" s="288">
        <f t="shared" si="1067"/>
        <v>0</v>
      </c>
      <c r="Y882" s="288">
        <f t="shared" si="1067"/>
        <v>0</v>
      </c>
      <c r="Z882" s="288">
        <f t="shared" si="1067"/>
        <v>15</v>
      </c>
      <c r="AA882" s="283">
        <f t="shared" si="1067"/>
        <v>0</v>
      </c>
      <c r="AB882" s="289">
        <f t="shared" si="1067"/>
        <v>0</v>
      </c>
      <c r="AC882" s="289">
        <f t="shared" si="1067"/>
        <v>0</v>
      </c>
      <c r="AD882" s="289">
        <f t="shared" si="1067"/>
        <v>0</v>
      </c>
      <c r="AE882" s="289">
        <f t="shared" si="1067"/>
        <v>0</v>
      </c>
      <c r="AF882" s="289">
        <f t="shared" si="1067"/>
        <v>0</v>
      </c>
      <c r="AG882" s="289">
        <f t="shared" si="1067"/>
        <v>0</v>
      </c>
      <c r="AH882" s="217"/>
      <c r="AI882" s="285">
        <f t="shared" ref="AI882:AI888" si="1068">T882+SUM(V882:Z882)-SUM(AB882:AG882)</f>
        <v>168</v>
      </c>
      <c r="AJ882" s="203"/>
      <c r="AK882" s="280" t="str">
        <f t="shared" si="1064"/>
        <v>VACAS EN PRODUCCION</v>
      </c>
      <c r="AL882" s="135">
        <f t="shared" si="1065"/>
        <v>153</v>
      </c>
      <c r="AM882"/>
      <c r="AN882" s="294"/>
      <c r="AO882" s="288">
        <f t="shared" ref="AO882:AY888" si="1069">E853+W853+BY853+BG853</f>
        <v>0</v>
      </c>
      <c r="AP882" s="288">
        <f t="shared" si="1069"/>
        <v>0</v>
      </c>
      <c r="AQ882" s="288">
        <f t="shared" si="1069"/>
        <v>0</v>
      </c>
      <c r="AR882" s="288">
        <f t="shared" si="1069"/>
        <v>15</v>
      </c>
      <c r="AS882" s="283">
        <f t="shared" si="1069"/>
        <v>0</v>
      </c>
      <c r="AT882" s="289">
        <f t="shared" si="1069"/>
        <v>0</v>
      </c>
      <c r="AU882" s="289">
        <f t="shared" si="1069"/>
        <v>0</v>
      </c>
      <c r="AV882" s="289">
        <f t="shared" si="1069"/>
        <v>0</v>
      </c>
      <c r="AW882" s="289">
        <f t="shared" si="1069"/>
        <v>0</v>
      </c>
      <c r="AX882" s="289">
        <f t="shared" si="1069"/>
        <v>0</v>
      </c>
      <c r="AY882" s="289">
        <f t="shared" si="1069"/>
        <v>0</v>
      </c>
      <c r="AZ882" s="217"/>
      <c r="BA882" s="285">
        <f t="shared" ref="BA882:BA888" si="1070">AL882+SUM(AN882:AR882)-SUM(AT882:AY882)</f>
        <v>168</v>
      </c>
      <c r="BB882" s="203"/>
      <c r="BT882" s="203"/>
      <c r="CL882" s="203"/>
      <c r="CM882" s="203"/>
      <c r="CN882" s="203"/>
      <c r="CO882" s="203"/>
    </row>
    <row r="883" spans="1:93" x14ac:dyDescent="0.3">
      <c r="A883" s="329"/>
      <c r="G883" s="203"/>
      <c r="H883" s="203"/>
      <c r="I883" s="203"/>
      <c r="J883" s="203"/>
      <c r="K883" s="203"/>
      <c r="L883" s="203"/>
      <c r="M883" s="203"/>
      <c r="N883" s="203"/>
      <c r="O883" s="203"/>
      <c r="P883" s="203"/>
      <c r="Q883" s="203"/>
      <c r="R883" s="203"/>
      <c r="S883" s="280" t="str">
        <f t="shared" si="1061"/>
        <v>VACAS PREÑADAS</v>
      </c>
      <c r="T883" s="135">
        <f t="shared" si="1062"/>
        <v>17</v>
      </c>
      <c r="V883" s="294"/>
      <c r="W883" s="288">
        <f t="shared" si="1067"/>
        <v>0</v>
      </c>
      <c r="X883" s="288">
        <f t="shared" si="1067"/>
        <v>0</v>
      </c>
      <c r="Y883" s="288">
        <f t="shared" si="1067"/>
        <v>0</v>
      </c>
      <c r="Z883" s="288">
        <f t="shared" si="1067"/>
        <v>0</v>
      </c>
      <c r="AA883" s="283">
        <f t="shared" si="1067"/>
        <v>0</v>
      </c>
      <c r="AB883" s="289">
        <f t="shared" si="1067"/>
        <v>0</v>
      </c>
      <c r="AC883" s="289">
        <f t="shared" si="1067"/>
        <v>0</v>
      </c>
      <c r="AD883" s="289">
        <f t="shared" si="1067"/>
        <v>0</v>
      </c>
      <c r="AE883" s="289">
        <f t="shared" si="1067"/>
        <v>0</v>
      </c>
      <c r="AF883" s="289">
        <f t="shared" si="1067"/>
        <v>0</v>
      </c>
      <c r="AG883" s="289">
        <f t="shared" si="1067"/>
        <v>14</v>
      </c>
      <c r="AH883" s="217"/>
      <c r="AI883" s="285">
        <f t="shared" si="1068"/>
        <v>3</v>
      </c>
      <c r="AJ883" s="203"/>
      <c r="AK883" s="280" t="str">
        <f t="shared" si="1064"/>
        <v>VACAS PREÑADAS</v>
      </c>
      <c r="AL883" s="135">
        <f t="shared" si="1065"/>
        <v>17</v>
      </c>
      <c r="AM883"/>
      <c r="AN883" s="294"/>
      <c r="AO883" s="288">
        <f t="shared" si="1069"/>
        <v>0</v>
      </c>
      <c r="AP883" s="288">
        <f t="shared" si="1069"/>
        <v>0</v>
      </c>
      <c r="AQ883" s="288">
        <f t="shared" si="1069"/>
        <v>0</v>
      </c>
      <c r="AR883" s="288">
        <f t="shared" si="1069"/>
        <v>0</v>
      </c>
      <c r="AS883" s="283">
        <f t="shared" si="1069"/>
        <v>0</v>
      </c>
      <c r="AT883" s="289">
        <f t="shared" si="1069"/>
        <v>0</v>
      </c>
      <c r="AU883" s="289">
        <f t="shared" si="1069"/>
        <v>0</v>
      </c>
      <c r="AV883" s="289">
        <f t="shared" si="1069"/>
        <v>0</v>
      </c>
      <c r="AW883" s="289">
        <f t="shared" si="1069"/>
        <v>0</v>
      </c>
      <c r="AX883" s="289">
        <f t="shared" si="1069"/>
        <v>0</v>
      </c>
      <c r="AY883" s="289">
        <f t="shared" si="1069"/>
        <v>14</v>
      </c>
      <c r="AZ883" s="217"/>
      <c r="BA883" s="285">
        <f t="shared" si="1070"/>
        <v>3</v>
      </c>
      <c r="BB883" s="203"/>
      <c r="BT883" s="203"/>
      <c r="CL883" s="203"/>
      <c r="CM883" s="203"/>
      <c r="CN883" s="203"/>
      <c r="CO883" s="203"/>
    </row>
    <row r="884" spans="1:93" x14ac:dyDescent="0.3">
      <c r="A884" s="329"/>
      <c r="G884" s="203"/>
      <c r="H884" s="203"/>
      <c r="I884" s="203"/>
      <c r="J884" s="203"/>
      <c r="K884" s="203"/>
      <c r="L884" s="203"/>
      <c r="M884" s="203"/>
      <c r="N884" s="203"/>
      <c r="O884" s="203"/>
      <c r="P884" s="203"/>
      <c r="Q884" s="203"/>
      <c r="R884" s="203"/>
      <c r="S884" s="280" t="str">
        <f t="shared" si="1061"/>
        <v>VACAS VACIAS</v>
      </c>
      <c r="T884" s="135">
        <f t="shared" si="1062"/>
        <v>5</v>
      </c>
      <c r="V884" s="294"/>
      <c r="W884" s="288">
        <f t="shared" si="1067"/>
        <v>0</v>
      </c>
      <c r="X884" s="288">
        <f t="shared" si="1067"/>
        <v>0</v>
      </c>
      <c r="Y884" s="288">
        <f t="shared" si="1067"/>
        <v>0</v>
      </c>
      <c r="Z884" s="288">
        <f t="shared" si="1067"/>
        <v>0</v>
      </c>
      <c r="AA884" s="283">
        <f t="shared" si="1067"/>
        <v>0</v>
      </c>
      <c r="AB884" s="289">
        <f t="shared" si="1067"/>
        <v>0</v>
      </c>
      <c r="AC884" s="289">
        <f t="shared" si="1067"/>
        <v>3</v>
      </c>
      <c r="AD884" s="289">
        <f t="shared" si="1067"/>
        <v>0</v>
      </c>
      <c r="AE884" s="289">
        <f t="shared" si="1067"/>
        <v>0</v>
      </c>
      <c r="AF884" s="289">
        <f t="shared" si="1067"/>
        <v>0</v>
      </c>
      <c r="AG884" s="289">
        <f t="shared" si="1067"/>
        <v>0</v>
      </c>
      <c r="AH884" s="217"/>
      <c r="AI884" s="293">
        <f t="shared" si="1068"/>
        <v>2</v>
      </c>
      <c r="AJ884" s="203"/>
      <c r="AK884" s="280" t="str">
        <f t="shared" si="1064"/>
        <v>VACAS VACIAS</v>
      </c>
      <c r="AL884" s="135">
        <f t="shared" si="1065"/>
        <v>5</v>
      </c>
      <c r="AM884"/>
      <c r="AN884" s="294"/>
      <c r="AO884" s="288">
        <f t="shared" si="1069"/>
        <v>0</v>
      </c>
      <c r="AP884" s="288">
        <f t="shared" si="1069"/>
        <v>0</v>
      </c>
      <c r="AQ884" s="288">
        <f t="shared" si="1069"/>
        <v>0</v>
      </c>
      <c r="AR884" s="288">
        <f t="shared" si="1069"/>
        <v>0</v>
      </c>
      <c r="AS884" s="283">
        <f t="shared" si="1069"/>
        <v>0</v>
      </c>
      <c r="AT884" s="289">
        <f t="shared" si="1069"/>
        <v>0</v>
      </c>
      <c r="AU884" s="289">
        <f t="shared" si="1069"/>
        <v>3</v>
      </c>
      <c r="AV884" s="289">
        <f t="shared" si="1069"/>
        <v>0</v>
      </c>
      <c r="AW884" s="289">
        <f t="shared" si="1069"/>
        <v>0</v>
      </c>
      <c r="AX884" s="289">
        <f t="shared" si="1069"/>
        <v>0</v>
      </c>
      <c r="AY884" s="289">
        <f t="shared" si="1069"/>
        <v>0</v>
      </c>
      <c r="AZ884" s="217"/>
      <c r="BA884" s="293">
        <f t="shared" si="1070"/>
        <v>2</v>
      </c>
      <c r="BB884" s="203"/>
      <c r="BT884" s="203"/>
      <c r="CL884" s="203"/>
      <c r="CM884" s="203"/>
      <c r="CN884" s="203"/>
      <c r="CO884" s="203"/>
    </row>
    <row r="885" spans="1:93" x14ac:dyDescent="0.3">
      <c r="G885" s="203"/>
      <c r="H885" s="203"/>
      <c r="I885" s="203"/>
      <c r="J885" s="203"/>
      <c r="K885" s="203"/>
      <c r="L885" s="203"/>
      <c r="M885" s="203"/>
      <c r="N885" s="203"/>
      <c r="O885" s="203"/>
      <c r="P885" s="203"/>
      <c r="Q885" s="203"/>
      <c r="R885" s="203"/>
      <c r="S885" s="280" t="str">
        <f t="shared" si="1061"/>
        <v>NOVILLAS VACIAS</v>
      </c>
      <c r="T885" s="135">
        <f t="shared" si="1062"/>
        <v>1</v>
      </c>
      <c r="V885" s="294"/>
      <c r="W885" s="288">
        <f t="shared" si="1067"/>
        <v>0</v>
      </c>
      <c r="X885" s="288">
        <f t="shared" si="1067"/>
        <v>0</v>
      </c>
      <c r="Y885" s="288">
        <f t="shared" si="1067"/>
        <v>0</v>
      </c>
      <c r="Z885" s="288">
        <f t="shared" si="1067"/>
        <v>0</v>
      </c>
      <c r="AA885" s="283">
        <f t="shared" si="1067"/>
        <v>0</v>
      </c>
      <c r="AB885" s="289">
        <f t="shared" si="1067"/>
        <v>0</v>
      </c>
      <c r="AC885" s="289">
        <f t="shared" si="1067"/>
        <v>0</v>
      </c>
      <c r="AD885" s="289">
        <f t="shared" si="1067"/>
        <v>0</v>
      </c>
      <c r="AE885" s="289">
        <f t="shared" si="1067"/>
        <v>0</v>
      </c>
      <c r="AF885" s="289">
        <f t="shared" si="1067"/>
        <v>0</v>
      </c>
      <c r="AG885" s="289">
        <f t="shared" si="1067"/>
        <v>0</v>
      </c>
      <c r="AH885" s="217"/>
      <c r="AI885" s="293">
        <f t="shared" si="1068"/>
        <v>1</v>
      </c>
      <c r="AJ885" s="203"/>
      <c r="AK885" s="280" t="str">
        <f t="shared" si="1064"/>
        <v>NOVILLAS VACIAS</v>
      </c>
      <c r="AL885" s="135">
        <f t="shared" si="1065"/>
        <v>1</v>
      </c>
      <c r="AM885"/>
      <c r="AN885" s="294"/>
      <c r="AO885" s="288">
        <f t="shared" si="1069"/>
        <v>0</v>
      </c>
      <c r="AP885" s="288">
        <f t="shared" si="1069"/>
        <v>0</v>
      </c>
      <c r="AQ885" s="288">
        <f t="shared" si="1069"/>
        <v>0</v>
      </c>
      <c r="AR885" s="288">
        <f t="shared" si="1069"/>
        <v>0</v>
      </c>
      <c r="AS885" s="283">
        <f t="shared" si="1069"/>
        <v>0</v>
      </c>
      <c r="AT885" s="289">
        <f t="shared" si="1069"/>
        <v>0</v>
      </c>
      <c r="AU885" s="289">
        <f t="shared" si="1069"/>
        <v>0</v>
      </c>
      <c r="AV885" s="289">
        <f t="shared" si="1069"/>
        <v>0</v>
      </c>
      <c r="AW885" s="289">
        <f t="shared" si="1069"/>
        <v>0</v>
      </c>
      <c r="AX885" s="289">
        <f t="shared" si="1069"/>
        <v>0</v>
      </c>
      <c r="AY885" s="289">
        <f t="shared" si="1069"/>
        <v>0</v>
      </c>
      <c r="AZ885" s="217"/>
      <c r="BA885" s="293">
        <f t="shared" si="1070"/>
        <v>1</v>
      </c>
      <c r="BB885" s="203"/>
      <c r="BT885" s="203"/>
      <c r="CL885" s="203"/>
      <c r="CM885" s="203"/>
      <c r="CN885" s="203"/>
      <c r="CO885" s="203"/>
    </row>
    <row r="886" spans="1:93" x14ac:dyDescent="0.3">
      <c r="G886" s="203"/>
      <c r="H886" s="203"/>
      <c r="I886" s="203"/>
      <c r="J886" s="203"/>
      <c r="K886" s="203"/>
      <c r="L886" s="203"/>
      <c r="M886" s="203"/>
      <c r="N886" s="203"/>
      <c r="O886" s="203"/>
      <c r="P886" s="203"/>
      <c r="Q886" s="203"/>
      <c r="R886" s="203"/>
      <c r="S886" s="280" t="str">
        <f t="shared" si="1061"/>
        <v xml:space="preserve">NOVILLAS PREÑADAS </v>
      </c>
      <c r="T886" s="135">
        <f t="shared" si="1062"/>
        <v>6</v>
      </c>
      <c r="V886" s="294"/>
      <c r="W886" s="288">
        <f t="shared" si="1067"/>
        <v>0</v>
      </c>
      <c r="X886" s="288">
        <f t="shared" si="1067"/>
        <v>0</v>
      </c>
      <c r="Y886" s="288">
        <f t="shared" si="1067"/>
        <v>0</v>
      </c>
      <c r="Z886" s="288">
        <f t="shared" si="1067"/>
        <v>0</v>
      </c>
      <c r="AA886" s="283">
        <f t="shared" si="1067"/>
        <v>0</v>
      </c>
      <c r="AB886" s="289">
        <f t="shared" si="1067"/>
        <v>0</v>
      </c>
      <c r="AC886" s="289">
        <f t="shared" si="1067"/>
        <v>2</v>
      </c>
      <c r="AD886" s="289">
        <f t="shared" si="1067"/>
        <v>0</v>
      </c>
      <c r="AE886" s="289">
        <f t="shared" si="1067"/>
        <v>0</v>
      </c>
      <c r="AF886" s="289">
        <f t="shared" si="1067"/>
        <v>0</v>
      </c>
      <c r="AG886" s="289">
        <f t="shared" si="1067"/>
        <v>1</v>
      </c>
      <c r="AH886" s="217"/>
      <c r="AI886" s="285">
        <f t="shared" si="1068"/>
        <v>3</v>
      </c>
      <c r="AJ886" s="203"/>
      <c r="AK886" s="280" t="str">
        <f t="shared" si="1064"/>
        <v xml:space="preserve">NOVILLAS PREÑADAS </v>
      </c>
      <c r="AL886" s="135">
        <f t="shared" si="1065"/>
        <v>6</v>
      </c>
      <c r="AM886"/>
      <c r="AN886" s="294"/>
      <c r="AO886" s="288">
        <f t="shared" si="1069"/>
        <v>0</v>
      </c>
      <c r="AP886" s="288">
        <f t="shared" si="1069"/>
        <v>0</v>
      </c>
      <c r="AQ886" s="288">
        <f t="shared" si="1069"/>
        <v>0</v>
      </c>
      <c r="AR886" s="288">
        <f t="shared" si="1069"/>
        <v>0</v>
      </c>
      <c r="AS886" s="283">
        <f t="shared" si="1069"/>
        <v>0</v>
      </c>
      <c r="AT886" s="289">
        <f t="shared" si="1069"/>
        <v>0</v>
      </c>
      <c r="AU886" s="289">
        <f t="shared" si="1069"/>
        <v>2</v>
      </c>
      <c r="AV886" s="289">
        <f t="shared" si="1069"/>
        <v>0</v>
      </c>
      <c r="AW886" s="289">
        <f t="shared" si="1069"/>
        <v>0</v>
      </c>
      <c r="AX886" s="289">
        <f t="shared" si="1069"/>
        <v>0</v>
      </c>
      <c r="AY886" s="289">
        <f t="shared" si="1069"/>
        <v>1</v>
      </c>
      <c r="AZ886" s="217"/>
      <c r="BA886" s="285">
        <f t="shared" si="1070"/>
        <v>3</v>
      </c>
      <c r="BB886" s="203"/>
      <c r="BT886" s="203"/>
      <c r="CL886" s="203"/>
      <c r="CM886" s="203"/>
      <c r="CN886" s="203"/>
      <c r="CO886" s="203"/>
    </row>
    <row r="887" spans="1:93" x14ac:dyDescent="0.3">
      <c r="G887" s="203"/>
      <c r="H887" s="203"/>
      <c r="I887" s="203"/>
      <c r="J887" s="203"/>
      <c r="K887" s="203"/>
      <c r="L887" s="203"/>
      <c r="M887" s="203"/>
      <c r="N887" s="203"/>
      <c r="O887" s="203"/>
      <c r="P887" s="203"/>
      <c r="Q887" s="203"/>
      <c r="R887" s="203"/>
      <c r="S887" s="280" t="str">
        <f t="shared" si="1061"/>
        <v>TOROS</v>
      </c>
      <c r="T887" s="135">
        <f t="shared" si="1062"/>
        <v>18</v>
      </c>
      <c r="V887" s="294"/>
      <c r="W887" s="288">
        <f t="shared" si="1067"/>
        <v>0</v>
      </c>
      <c r="X887" s="288">
        <f t="shared" si="1067"/>
        <v>0</v>
      </c>
      <c r="Y887" s="288">
        <f t="shared" si="1067"/>
        <v>16</v>
      </c>
      <c r="Z887" s="288">
        <f t="shared" si="1067"/>
        <v>0</v>
      </c>
      <c r="AA887" s="283">
        <f t="shared" si="1067"/>
        <v>0</v>
      </c>
      <c r="AB887" s="289">
        <f t="shared" si="1067"/>
        <v>0</v>
      </c>
      <c r="AC887" s="289">
        <f t="shared" si="1067"/>
        <v>1</v>
      </c>
      <c r="AD887" s="289">
        <f t="shared" si="1067"/>
        <v>0</v>
      </c>
      <c r="AE887" s="289">
        <f t="shared" si="1067"/>
        <v>0</v>
      </c>
      <c r="AF887" s="289">
        <f t="shared" si="1067"/>
        <v>16</v>
      </c>
      <c r="AG887" s="289">
        <f t="shared" si="1067"/>
        <v>0</v>
      </c>
      <c r="AH887" s="217"/>
      <c r="AI887" s="290">
        <f t="shared" si="1068"/>
        <v>17</v>
      </c>
      <c r="AJ887" s="203"/>
      <c r="AK887" s="280" t="str">
        <f t="shared" si="1064"/>
        <v>TOROS</v>
      </c>
      <c r="AL887" s="135">
        <f t="shared" si="1065"/>
        <v>20</v>
      </c>
      <c r="AM887"/>
      <c r="AN887" s="294"/>
      <c r="AO887" s="288">
        <f t="shared" si="1069"/>
        <v>0</v>
      </c>
      <c r="AP887" s="288">
        <f t="shared" si="1069"/>
        <v>0</v>
      </c>
      <c r="AQ887" s="288">
        <f t="shared" si="1069"/>
        <v>16</v>
      </c>
      <c r="AR887" s="288">
        <f t="shared" si="1069"/>
        <v>0</v>
      </c>
      <c r="AS887" s="283">
        <f t="shared" si="1069"/>
        <v>0</v>
      </c>
      <c r="AT887" s="289">
        <f t="shared" si="1069"/>
        <v>0</v>
      </c>
      <c r="AU887" s="289">
        <f t="shared" si="1069"/>
        <v>1</v>
      </c>
      <c r="AV887" s="289">
        <f t="shared" si="1069"/>
        <v>0</v>
      </c>
      <c r="AW887" s="289">
        <f t="shared" si="1069"/>
        <v>0</v>
      </c>
      <c r="AX887" s="289">
        <f t="shared" si="1069"/>
        <v>16</v>
      </c>
      <c r="AY887" s="289">
        <f t="shared" si="1069"/>
        <v>0</v>
      </c>
      <c r="AZ887" s="217"/>
      <c r="BA887" s="290">
        <f t="shared" si="1070"/>
        <v>19</v>
      </c>
      <c r="BB887" s="203"/>
      <c r="BT887" s="203"/>
      <c r="CL887" s="203"/>
      <c r="CM887" s="203"/>
      <c r="CN887" s="203"/>
      <c r="CO887" s="203"/>
    </row>
    <row r="888" spans="1:93" x14ac:dyDescent="0.3">
      <c r="G888" s="203"/>
      <c r="H888" s="203"/>
      <c r="I888" s="203"/>
      <c r="J888" s="203"/>
      <c r="K888" s="203"/>
      <c r="L888" s="203"/>
      <c r="M888" s="203"/>
      <c r="N888" s="203"/>
      <c r="O888" s="203"/>
      <c r="P888" s="203"/>
      <c r="Q888" s="203"/>
      <c r="R888" s="203"/>
      <c r="S888" s="280">
        <f t="shared" si="1061"/>
        <v>0</v>
      </c>
      <c r="T888" s="135">
        <f t="shared" si="1062"/>
        <v>0</v>
      </c>
      <c r="V888" s="294"/>
      <c r="W888" s="288">
        <f t="shared" si="1067"/>
        <v>0</v>
      </c>
      <c r="X888" s="288">
        <f t="shared" si="1067"/>
        <v>0</v>
      </c>
      <c r="Y888" s="288">
        <f t="shared" si="1067"/>
        <v>0</v>
      </c>
      <c r="Z888" s="288">
        <f t="shared" si="1067"/>
        <v>0</v>
      </c>
      <c r="AA888" s="283">
        <f t="shared" si="1067"/>
        <v>0</v>
      </c>
      <c r="AB888" s="289">
        <f t="shared" si="1067"/>
        <v>0</v>
      </c>
      <c r="AC888" s="289">
        <f t="shared" si="1067"/>
        <v>0</v>
      </c>
      <c r="AD888" s="289">
        <f t="shared" si="1067"/>
        <v>0</v>
      </c>
      <c r="AE888" s="289">
        <f t="shared" si="1067"/>
        <v>0</v>
      </c>
      <c r="AF888" s="289">
        <f t="shared" si="1067"/>
        <v>0</v>
      </c>
      <c r="AG888" s="289">
        <f t="shared" si="1067"/>
        <v>0</v>
      </c>
      <c r="AH888" s="217"/>
      <c r="AI888" s="293">
        <f t="shared" si="1068"/>
        <v>0</v>
      </c>
      <c r="AJ888" s="203"/>
      <c r="AK888" s="280">
        <f t="shared" si="1064"/>
        <v>0</v>
      </c>
      <c r="AL888" s="135">
        <f t="shared" si="1065"/>
        <v>0</v>
      </c>
      <c r="AM888"/>
      <c r="AN888" s="294"/>
      <c r="AO888" s="288">
        <f t="shared" si="1069"/>
        <v>0</v>
      </c>
      <c r="AP888" s="288">
        <f t="shared" si="1069"/>
        <v>0</v>
      </c>
      <c r="AQ888" s="288">
        <f t="shared" si="1069"/>
        <v>0</v>
      </c>
      <c r="AR888" s="288">
        <f t="shared" si="1069"/>
        <v>0</v>
      </c>
      <c r="AS888" s="283">
        <f t="shared" si="1069"/>
        <v>0</v>
      </c>
      <c r="AT888" s="289">
        <f t="shared" si="1069"/>
        <v>0</v>
      </c>
      <c r="AU888" s="289">
        <f t="shared" si="1069"/>
        <v>0</v>
      </c>
      <c r="AV888" s="289">
        <f t="shared" si="1069"/>
        <v>0</v>
      </c>
      <c r="AW888" s="289">
        <f t="shared" si="1069"/>
        <v>0</v>
      </c>
      <c r="AX888" s="289">
        <f t="shared" si="1069"/>
        <v>0</v>
      </c>
      <c r="AY888" s="289">
        <f t="shared" si="1069"/>
        <v>0</v>
      </c>
      <c r="AZ888" s="217"/>
      <c r="BA888" s="293">
        <f t="shared" si="1070"/>
        <v>0</v>
      </c>
      <c r="BB888" s="203"/>
      <c r="BT888" s="203"/>
      <c r="CL888" s="203"/>
      <c r="CM888" s="203"/>
      <c r="CN888" s="203"/>
      <c r="CO888" s="203"/>
    </row>
    <row r="889" spans="1:93" x14ac:dyDescent="0.3">
      <c r="G889" s="203"/>
      <c r="H889" s="203"/>
      <c r="I889" s="203"/>
      <c r="J889" s="203"/>
      <c r="K889" s="203"/>
      <c r="L889" s="203"/>
      <c r="M889" s="203"/>
      <c r="N889" s="203"/>
      <c r="O889" s="203"/>
      <c r="P889" s="203"/>
      <c r="Q889" s="203"/>
      <c r="R889" s="203"/>
      <c r="S889" s="93" t="str">
        <f t="shared" si="1061"/>
        <v>GAN. CEBA</v>
      </c>
      <c r="T889" s="94">
        <f t="shared" si="1062"/>
        <v>0</v>
      </c>
      <c r="V889" s="294"/>
      <c r="W889" s="294"/>
      <c r="X889" s="294"/>
      <c r="Y889" s="294"/>
      <c r="Z889" s="294"/>
      <c r="AA889" s="283"/>
      <c r="AB889" s="295"/>
      <c r="AC889" s="295"/>
      <c r="AD889" s="295"/>
      <c r="AE889" s="295"/>
      <c r="AF889" s="295"/>
      <c r="AG889" s="295"/>
      <c r="AH889" s="217"/>
      <c r="AI889" s="296"/>
      <c r="AJ889" s="203"/>
      <c r="AK889" s="93" t="str">
        <f t="shared" si="1064"/>
        <v>GAN. CEBA</v>
      </c>
      <c r="AL889" s="94"/>
      <c r="AM889"/>
      <c r="AN889" s="294"/>
      <c r="AO889" s="294"/>
      <c r="AP889" s="294"/>
      <c r="AQ889" s="294"/>
      <c r="AR889" s="294"/>
      <c r="AS889" s="283"/>
      <c r="AT889" s="295"/>
      <c r="AU889" s="295"/>
      <c r="AV889" s="295"/>
      <c r="AW889" s="295"/>
      <c r="AX889" s="295"/>
      <c r="AY889" s="295"/>
      <c r="AZ889" s="217"/>
      <c r="BA889" s="296"/>
      <c r="BB889" s="203"/>
      <c r="BT889" s="203"/>
      <c r="CL889" s="203"/>
      <c r="CM889" s="203"/>
      <c r="CN889" s="203"/>
      <c r="CO889" s="203"/>
    </row>
    <row r="890" spans="1:93" x14ac:dyDescent="0.3">
      <c r="G890" s="203"/>
      <c r="H890" s="203"/>
      <c r="I890" s="203"/>
      <c r="J890" s="203"/>
      <c r="K890" s="203"/>
      <c r="L890" s="203"/>
      <c r="M890" s="203"/>
      <c r="N890" s="203"/>
      <c r="O890" s="203"/>
      <c r="P890" s="203"/>
      <c r="Q890" s="203"/>
      <c r="R890" s="203"/>
      <c r="S890" s="280" t="str">
        <f t="shared" si="1061"/>
        <v>NOVILLOS</v>
      </c>
      <c r="T890" s="135">
        <f t="shared" si="1062"/>
        <v>46</v>
      </c>
      <c r="V890" s="294"/>
      <c r="W890" s="288">
        <f t="shared" ref="W890:AG893" si="1071">W861+E861</f>
        <v>0</v>
      </c>
      <c r="X890" s="288">
        <f t="shared" si="1071"/>
        <v>0</v>
      </c>
      <c r="Y890" s="288">
        <f t="shared" si="1071"/>
        <v>0</v>
      </c>
      <c r="Z890" s="288">
        <f t="shared" si="1071"/>
        <v>150</v>
      </c>
      <c r="AA890" s="283">
        <f t="shared" si="1071"/>
        <v>0</v>
      </c>
      <c r="AB890" s="289">
        <f t="shared" si="1071"/>
        <v>0</v>
      </c>
      <c r="AC890" s="289">
        <f t="shared" si="1071"/>
        <v>102</v>
      </c>
      <c r="AD890" s="289">
        <f t="shared" si="1071"/>
        <v>0</v>
      </c>
      <c r="AE890" s="289">
        <f t="shared" si="1071"/>
        <v>0</v>
      </c>
      <c r="AF890" s="289">
        <f t="shared" si="1071"/>
        <v>0</v>
      </c>
      <c r="AG890" s="289">
        <f t="shared" si="1071"/>
        <v>0</v>
      </c>
      <c r="AH890" s="217"/>
      <c r="AI890" s="290">
        <f>T890+SUM(V890:Z890)-SUM(AB890:AG890)</f>
        <v>94</v>
      </c>
      <c r="AJ890" s="203"/>
      <c r="AK890" s="280" t="str">
        <f t="shared" si="1064"/>
        <v>NOVILLOS</v>
      </c>
      <c r="AL890" s="135">
        <f t="shared" si="1065"/>
        <v>398</v>
      </c>
      <c r="AM890"/>
      <c r="AN890" s="294"/>
      <c r="AO890" s="288">
        <f t="shared" ref="AO890:AY893" si="1072">E861+W861+BY861+BG861</f>
        <v>0</v>
      </c>
      <c r="AP890" s="288">
        <f t="shared" si="1072"/>
        <v>0</v>
      </c>
      <c r="AQ890" s="288">
        <f t="shared" si="1072"/>
        <v>0</v>
      </c>
      <c r="AR890" s="288">
        <f t="shared" si="1072"/>
        <v>249</v>
      </c>
      <c r="AS890" s="283">
        <f t="shared" si="1072"/>
        <v>0</v>
      </c>
      <c r="AT890" s="289">
        <f t="shared" si="1072"/>
        <v>0</v>
      </c>
      <c r="AU890" s="289">
        <f t="shared" si="1072"/>
        <v>102</v>
      </c>
      <c r="AV890" s="289">
        <f t="shared" si="1072"/>
        <v>0</v>
      </c>
      <c r="AW890" s="289">
        <f t="shared" si="1072"/>
        <v>0</v>
      </c>
      <c r="AX890" s="289">
        <f t="shared" si="1072"/>
        <v>0</v>
      </c>
      <c r="AY890" s="289">
        <f t="shared" si="1072"/>
        <v>0</v>
      </c>
      <c r="AZ890" s="217"/>
      <c r="BA890" s="290">
        <f>AL890+SUM(AN890:AR890)-SUM(AT890:AY890)</f>
        <v>545</v>
      </c>
      <c r="BB890" s="203"/>
      <c r="BT890" s="203"/>
      <c r="CL890" s="203"/>
      <c r="CM890" s="203"/>
      <c r="CN890" s="203"/>
      <c r="CO890" s="203"/>
    </row>
    <row r="891" spans="1:93" x14ac:dyDescent="0.3">
      <c r="G891" s="203"/>
      <c r="H891" s="203"/>
      <c r="I891" s="203"/>
      <c r="J891" s="203"/>
      <c r="K891" s="203"/>
      <c r="L891" s="203"/>
      <c r="M891" s="203"/>
      <c r="N891" s="203"/>
      <c r="O891" s="203"/>
      <c r="P891" s="203"/>
      <c r="Q891" s="203"/>
      <c r="R891" s="203"/>
      <c r="S891" s="280" t="str">
        <f t="shared" si="1061"/>
        <v>CALENTADORES</v>
      </c>
      <c r="T891" s="135">
        <f t="shared" si="1062"/>
        <v>0</v>
      </c>
      <c r="V891" s="294"/>
      <c r="W891" s="288">
        <f t="shared" si="1071"/>
        <v>0</v>
      </c>
      <c r="X891" s="288">
        <f t="shared" si="1071"/>
        <v>0</v>
      </c>
      <c r="Y891" s="288">
        <f t="shared" si="1071"/>
        <v>0</v>
      </c>
      <c r="Z891" s="288">
        <f t="shared" si="1071"/>
        <v>0</v>
      </c>
      <c r="AA891" s="283">
        <f t="shared" si="1071"/>
        <v>0</v>
      </c>
      <c r="AB891" s="289">
        <f t="shared" si="1071"/>
        <v>0</v>
      </c>
      <c r="AC891" s="289">
        <f t="shared" si="1071"/>
        <v>0</v>
      </c>
      <c r="AD891" s="289">
        <f t="shared" si="1071"/>
        <v>0</v>
      </c>
      <c r="AE891" s="289">
        <f t="shared" si="1071"/>
        <v>0</v>
      </c>
      <c r="AF891" s="289">
        <f t="shared" si="1071"/>
        <v>0</v>
      </c>
      <c r="AG891" s="289">
        <f t="shared" si="1071"/>
        <v>0</v>
      </c>
      <c r="AH891" s="217"/>
      <c r="AI891" s="290">
        <f>T891+SUM(V891:Z891)-SUM(AB891:AG891)</f>
        <v>0</v>
      </c>
      <c r="AJ891" s="203"/>
      <c r="AK891" s="280" t="str">
        <f t="shared" si="1064"/>
        <v>CALENTADORES</v>
      </c>
      <c r="AL891" s="135">
        <f t="shared" si="1065"/>
        <v>0</v>
      </c>
      <c r="AM891"/>
      <c r="AN891" s="294"/>
      <c r="AO891" s="288">
        <f t="shared" si="1072"/>
        <v>0</v>
      </c>
      <c r="AP891" s="288">
        <f t="shared" si="1072"/>
        <v>0</v>
      </c>
      <c r="AQ891" s="288">
        <f t="shared" si="1072"/>
        <v>0</v>
      </c>
      <c r="AR891" s="288">
        <f t="shared" si="1072"/>
        <v>0</v>
      </c>
      <c r="AS891" s="283">
        <f t="shared" si="1072"/>
        <v>0</v>
      </c>
      <c r="AT891" s="289">
        <f t="shared" si="1072"/>
        <v>0</v>
      </c>
      <c r="AU891" s="289">
        <f t="shared" si="1072"/>
        <v>0</v>
      </c>
      <c r="AV891" s="289">
        <f t="shared" si="1072"/>
        <v>0</v>
      </c>
      <c r="AW891" s="289">
        <f t="shared" si="1072"/>
        <v>0</v>
      </c>
      <c r="AX891" s="289">
        <f t="shared" si="1072"/>
        <v>0</v>
      </c>
      <c r="AY891" s="289">
        <f t="shared" si="1072"/>
        <v>0</v>
      </c>
      <c r="AZ891" s="217"/>
      <c r="BA891" s="290">
        <f>AL891+SUM(AN891:AR891)-SUM(AT891:AY891)</f>
        <v>0</v>
      </c>
      <c r="BB891" s="203"/>
      <c r="BT891" s="203"/>
      <c r="CL891" s="203"/>
      <c r="CM891" s="203"/>
      <c r="CN891" s="203"/>
      <c r="CO891" s="203"/>
    </row>
    <row r="892" spans="1:93" x14ac:dyDescent="0.3">
      <c r="S892" s="280" t="str">
        <f t="shared" si="1061"/>
        <v>VACAS CUCHILLO</v>
      </c>
      <c r="T892" s="135">
        <f t="shared" si="1062"/>
        <v>0</v>
      </c>
      <c r="V892" s="294"/>
      <c r="W892" s="288">
        <f t="shared" si="1071"/>
        <v>0</v>
      </c>
      <c r="X892" s="288">
        <f t="shared" si="1071"/>
        <v>0</v>
      </c>
      <c r="Y892" s="288">
        <f t="shared" si="1071"/>
        <v>0</v>
      </c>
      <c r="Z892" s="288">
        <f t="shared" si="1071"/>
        <v>0</v>
      </c>
      <c r="AA892" s="283">
        <f t="shared" si="1071"/>
        <v>0</v>
      </c>
      <c r="AB892" s="289">
        <f t="shared" si="1071"/>
        <v>0</v>
      </c>
      <c r="AC892" s="289">
        <f t="shared" si="1071"/>
        <v>0</v>
      </c>
      <c r="AD892" s="289">
        <f t="shared" si="1071"/>
        <v>0</v>
      </c>
      <c r="AE892" s="289">
        <f t="shared" si="1071"/>
        <v>0</v>
      </c>
      <c r="AF892" s="289">
        <f t="shared" si="1071"/>
        <v>0</v>
      </c>
      <c r="AG892" s="289">
        <f t="shared" si="1071"/>
        <v>0</v>
      </c>
      <c r="AH892" s="217"/>
      <c r="AI892" s="285">
        <f>T892+SUM(V892:Z892)-SUM(AB892:AG892)</f>
        <v>0</v>
      </c>
      <c r="AK892" s="280" t="str">
        <f t="shared" si="1064"/>
        <v>VACAS CUCHILLO</v>
      </c>
      <c r="AL892" s="135">
        <f t="shared" si="1065"/>
        <v>0</v>
      </c>
      <c r="AM892"/>
      <c r="AN892" s="294"/>
      <c r="AO892" s="288">
        <f t="shared" si="1072"/>
        <v>0</v>
      </c>
      <c r="AP892" s="288">
        <f t="shared" si="1072"/>
        <v>0</v>
      </c>
      <c r="AQ892" s="288">
        <f t="shared" si="1072"/>
        <v>0</v>
      </c>
      <c r="AR892" s="288">
        <f t="shared" si="1072"/>
        <v>0</v>
      </c>
      <c r="AS892" s="283">
        <f t="shared" si="1072"/>
        <v>0</v>
      </c>
      <c r="AT892" s="289">
        <f t="shared" si="1072"/>
        <v>0</v>
      </c>
      <c r="AU892" s="289">
        <f t="shared" si="1072"/>
        <v>0</v>
      </c>
      <c r="AV892" s="289">
        <f t="shared" si="1072"/>
        <v>0</v>
      </c>
      <c r="AW892" s="289">
        <f t="shared" si="1072"/>
        <v>0</v>
      </c>
      <c r="AX892" s="289">
        <f t="shared" si="1072"/>
        <v>0</v>
      </c>
      <c r="AY892" s="289">
        <f t="shared" si="1072"/>
        <v>0</v>
      </c>
      <c r="AZ892" s="217"/>
      <c r="BA892" s="285">
        <f>AL892+SUM(AN892:AR892)-SUM(AT892:AY892)</f>
        <v>0</v>
      </c>
      <c r="BB892" s="203"/>
      <c r="BT892" s="203"/>
      <c r="CL892" s="203"/>
      <c r="CM892" s="203"/>
      <c r="CN892" s="203"/>
      <c r="CO892" s="203"/>
    </row>
    <row r="893" spans="1:93" ht="15" thickBot="1" x14ac:dyDescent="0.35">
      <c r="S893" s="280" t="str">
        <f t="shared" si="1061"/>
        <v>NOVILLAS CUCHILLOS</v>
      </c>
      <c r="T893" s="135">
        <f t="shared" si="1062"/>
        <v>0</v>
      </c>
      <c r="V893" s="330"/>
      <c r="W893" s="298">
        <f t="shared" si="1071"/>
        <v>0</v>
      </c>
      <c r="X893" s="298">
        <f t="shared" si="1071"/>
        <v>0</v>
      </c>
      <c r="Y893" s="298">
        <f t="shared" si="1071"/>
        <v>0</v>
      </c>
      <c r="Z893" s="298">
        <f t="shared" si="1071"/>
        <v>0</v>
      </c>
      <c r="AA893" s="283">
        <f t="shared" si="1071"/>
        <v>0</v>
      </c>
      <c r="AB893" s="299">
        <f t="shared" si="1071"/>
        <v>0</v>
      </c>
      <c r="AC893" s="299">
        <f t="shared" si="1071"/>
        <v>0</v>
      </c>
      <c r="AD893" s="299">
        <f t="shared" si="1071"/>
        <v>0</v>
      </c>
      <c r="AE893" s="299">
        <f t="shared" si="1071"/>
        <v>0</v>
      </c>
      <c r="AF893" s="299">
        <f t="shared" si="1071"/>
        <v>0</v>
      </c>
      <c r="AG893" s="299">
        <f t="shared" si="1071"/>
        <v>0</v>
      </c>
      <c r="AH893" s="217"/>
      <c r="AI893" s="285">
        <f>T893+SUM(V893:Z893)-SUM(AB893:AG893)</f>
        <v>0</v>
      </c>
      <c r="AK893" s="280" t="str">
        <f t="shared" si="1064"/>
        <v>NOVILLAS CUCHILLOS</v>
      </c>
      <c r="AL893" s="135">
        <f t="shared" si="1065"/>
        <v>0</v>
      </c>
      <c r="AM893"/>
      <c r="AN893" s="330"/>
      <c r="AO893" s="298">
        <f t="shared" si="1072"/>
        <v>0</v>
      </c>
      <c r="AP893" s="298">
        <f t="shared" si="1072"/>
        <v>0</v>
      </c>
      <c r="AQ893" s="298">
        <f t="shared" si="1072"/>
        <v>0</v>
      </c>
      <c r="AR893" s="298">
        <f t="shared" si="1072"/>
        <v>0</v>
      </c>
      <c r="AS893" s="283">
        <f t="shared" si="1072"/>
        <v>0</v>
      </c>
      <c r="AT893" s="299">
        <f t="shared" si="1072"/>
        <v>0</v>
      </c>
      <c r="AU893" s="299">
        <f t="shared" si="1072"/>
        <v>0</v>
      </c>
      <c r="AV893" s="299">
        <f t="shared" si="1072"/>
        <v>0</v>
      </c>
      <c r="AW893" s="299">
        <f t="shared" si="1072"/>
        <v>0</v>
      </c>
      <c r="AX893" s="299">
        <f t="shared" si="1072"/>
        <v>0</v>
      </c>
      <c r="AY893" s="299">
        <f t="shared" si="1072"/>
        <v>0</v>
      </c>
      <c r="AZ893" s="217"/>
      <c r="BA893" s="285">
        <f>AL893+SUM(AN893:AR893)-SUM(AT893:AY893)</f>
        <v>0</v>
      </c>
    </row>
    <row r="894" spans="1:93" x14ac:dyDescent="0.3">
      <c r="S894" s="280" t="str">
        <f t="shared" si="1061"/>
        <v>T  O  T  A  L  E  S</v>
      </c>
      <c r="T894" s="196">
        <f>SUM(T874:T893)</f>
        <v>706</v>
      </c>
      <c r="V894" s="301">
        <f>SUM(V875:V893)</f>
        <v>16</v>
      </c>
      <c r="W894" s="301">
        <f>SUM(W875:W893)</f>
        <v>0</v>
      </c>
      <c r="X894" s="301">
        <f>SUM(X875:X893)</f>
        <v>180</v>
      </c>
      <c r="Y894" s="301">
        <f>SUM(Y875:Y893)</f>
        <v>16</v>
      </c>
      <c r="Z894" s="301">
        <f>SUM(Z875:Z893)</f>
        <v>165</v>
      </c>
      <c r="AA894" s="217"/>
      <c r="AB894" s="302">
        <f t="shared" ref="AB894:AG894" si="1073">SUM(AB875:AB893)</f>
        <v>2</v>
      </c>
      <c r="AC894" s="302">
        <f t="shared" si="1073"/>
        <v>109</v>
      </c>
      <c r="AD894" s="302">
        <f t="shared" si="1073"/>
        <v>0</v>
      </c>
      <c r="AE894" s="302">
        <f t="shared" si="1073"/>
        <v>0</v>
      </c>
      <c r="AF894" s="302">
        <f t="shared" si="1073"/>
        <v>16</v>
      </c>
      <c r="AG894" s="302">
        <f t="shared" si="1073"/>
        <v>165</v>
      </c>
      <c r="AH894" s="217"/>
      <c r="AI894" s="293">
        <f>T894+SUM(V894:Z894)-SUM(AB894:AG894)</f>
        <v>791</v>
      </c>
      <c r="AK894" s="280" t="str">
        <f t="shared" si="1064"/>
        <v>T  O  T  A  L  E  S</v>
      </c>
      <c r="AL894" s="196">
        <f>SUM(AL874:AL893)</f>
        <v>1159</v>
      </c>
      <c r="AM894"/>
      <c r="AN894" s="301">
        <f>SUM(AN875:AN893)</f>
        <v>16</v>
      </c>
      <c r="AO894" s="301">
        <f>SUM(AO875:AO893)</f>
        <v>0</v>
      </c>
      <c r="AP894" s="301">
        <f>SUM(AP875:AP893)</f>
        <v>180</v>
      </c>
      <c r="AQ894" s="301">
        <f>SUM(AQ875:AQ893)</f>
        <v>16</v>
      </c>
      <c r="AR894" s="301">
        <f>SUM(AR875:AR893)</f>
        <v>264</v>
      </c>
      <c r="AS894" s="217"/>
      <c r="AT894" s="302">
        <f t="shared" ref="AT894:AY894" si="1074">SUM(AT875:AT893)</f>
        <v>2</v>
      </c>
      <c r="AU894" s="302">
        <f t="shared" si="1074"/>
        <v>109</v>
      </c>
      <c r="AV894" s="302">
        <f t="shared" si="1074"/>
        <v>0</v>
      </c>
      <c r="AW894" s="302">
        <f t="shared" si="1074"/>
        <v>0</v>
      </c>
      <c r="AX894" s="302">
        <f t="shared" si="1074"/>
        <v>16</v>
      </c>
      <c r="AY894" s="302">
        <f t="shared" si="1074"/>
        <v>264</v>
      </c>
      <c r="AZ894" s="217"/>
      <c r="BA894" s="293">
        <f>AL894+SUM(AN894:AR894)-SUM(AT894:AY894)</f>
        <v>1244</v>
      </c>
    </row>
    <row r="896" spans="1:93" x14ac:dyDescent="0.3">
      <c r="V896">
        <f>+V875+[1]Noviembre!V875+[1]Octubre!V875</f>
        <v>71</v>
      </c>
      <c r="AB896">
        <f>+[1]Noviembre!AB875+[1]Octubre!AB875+AB875</f>
        <v>10</v>
      </c>
    </row>
    <row r="897" spans="19:41" x14ac:dyDescent="0.3">
      <c r="V897">
        <f>+V876+[1]Noviembre!V876+[1]Octubre!V876</f>
        <v>77</v>
      </c>
      <c r="AB897">
        <f>+[1]Noviembre!AB876+[1]Octubre!AB876+AB876</f>
        <v>8</v>
      </c>
    </row>
    <row r="898" spans="19:41" x14ac:dyDescent="0.3">
      <c r="AO898" s="26">
        <f>+BS865</f>
        <v>275</v>
      </c>
    </row>
    <row r="899" spans="19:41" x14ac:dyDescent="0.3">
      <c r="AO899" s="26">
        <f>+CK865</f>
        <v>178</v>
      </c>
    </row>
    <row r="900" spans="19:41" x14ac:dyDescent="0.3">
      <c r="V900">
        <f>73-17</f>
        <v>56</v>
      </c>
    </row>
    <row r="903" spans="19:41" x14ac:dyDescent="0.3">
      <c r="S903" s="331"/>
    </row>
    <row r="906" spans="19:41" x14ac:dyDescent="0.3">
      <c r="S906" s="331"/>
    </row>
  </sheetData>
  <mergeCells count="2449">
    <mergeCell ref="AY872:AY873"/>
    <mergeCell ref="BA872:BA873"/>
    <mergeCell ref="AR872:AR873"/>
    <mergeCell ref="AT872:AT873"/>
    <mergeCell ref="AU872:AU873"/>
    <mergeCell ref="AV872:AV873"/>
    <mergeCell ref="AW872:AW873"/>
    <mergeCell ref="AX872:AX873"/>
    <mergeCell ref="AI872:AI873"/>
    <mergeCell ref="AL872:AL873"/>
    <mergeCell ref="AN872:AN873"/>
    <mergeCell ref="AO872:AO873"/>
    <mergeCell ref="AP872:AP873"/>
    <mergeCell ref="AQ872:AQ873"/>
    <mergeCell ref="AB872:AB873"/>
    <mergeCell ref="AC872:AC873"/>
    <mergeCell ref="AD872:AD873"/>
    <mergeCell ref="AE872:AE873"/>
    <mergeCell ref="AF872:AF873"/>
    <mergeCell ref="AG872:AG873"/>
    <mergeCell ref="V871:Z871"/>
    <mergeCell ref="AB871:AG871"/>
    <mergeCell ref="AN871:AR871"/>
    <mergeCell ref="AT871:AY871"/>
    <mergeCell ref="T872:T873"/>
    <mergeCell ref="V872:V873"/>
    <mergeCell ref="W872:W873"/>
    <mergeCell ref="X872:X873"/>
    <mergeCell ref="Y872:Y873"/>
    <mergeCell ref="Z872:Z873"/>
    <mergeCell ref="CF843:CF844"/>
    <mergeCell ref="CG843:CG844"/>
    <mergeCell ref="CH843:CH844"/>
    <mergeCell ref="CI843:CI844"/>
    <mergeCell ref="CK843:CK844"/>
    <mergeCell ref="S870:AI870"/>
    <mergeCell ref="AK870:BA870"/>
    <mergeCell ref="BY843:BY844"/>
    <mergeCell ref="BZ843:BZ844"/>
    <mergeCell ref="CA843:CA844"/>
    <mergeCell ref="CB843:CB844"/>
    <mergeCell ref="CD843:CD844"/>
    <mergeCell ref="CE843:CE844"/>
    <mergeCell ref="BO843:BO844"/>
    <mergeCell ref="BP843:BP844"/>
    <mergeCell ref="BQ843:BQ844"/>
    <mergeCell ref="BS843:BS844"/>
    <mergeCell ref="BV843:BV844"/>
    <mergeCell ref="BX843:BX844"/>
    <mergeCell ref="BH843:BH844"/>
    <mergeCell ref="BI843:BI844"/>
    <mergeCell ref="BJ843:BJ844"/>
    <mergeCell ref="BL843:BL844"/>
    <mergeCell ref="BM843:BM844"/>
    <mergeCell ref="BN843:BN844"/>
    <mergeCell ref="AX843:AX844"/>
    <mergeCell ref="AY843:AY844"/>
    <mergeCell ref="BA843:BA844"/>
    <mergeCell ref="BD843:BD844"/>
    <mergeCell ref="BF843:BF844"/>
    <mergeCell ref="BG843:BG844"/>
    <mergeCell ref="AQ843:AQ844"/>
    <mergeCell ref="AR843:AR844"/>
    <mergeCell ref="AT843:AT844"/>
    <mergeCell ref="AU843:AU844"/>
    <mergeCell ref="AV843:AV844"/>
    <mergeCell ref="AW843:AW844"/>
    <mergeCell ref="AG843:AG844"/>
    <mergeCell ref="AI843:AI844"/>
    <mergeCell ref="AL843:AL844"/>
    <mergeCell ref="AN843:AN844"/>
    <mergeCell ref="AO843:AO844"/>
    <mergeCell ref="AP843:AP844"/>
    <mergeCell ref="Z843:Z844"/>
    <mergeCell ref="AB843:AB844"/>
    <mergeCell ref="AC843:AC844"/>
    <mergeCell ref="AD843:AD844"/>
    <mergeCell ref="AE843:AE844"/>
    <mergeCell ref="AF843:AF844"/>
    <mergeCell ref="Q843:Q844"/>
    <mergeCell ref="T843:T844"/>
    <mergeCell ref="V843:V844"/>
    <mergeCell ref="W843:W844"/>
    <mergeCell ref="X843:X844"/>
    <mergeCell ref="Y843:Y844"/>
    <mergeCell ref="J843:J844"/>
    <mergeCell ref="K843:K844"/>
    <mergeCell ref="L843:L844"/>
    <mergeCell ref="M843:M844"/>
    <mergeCell ref="N843:N844"/>
    <mergeCell ref="O843:O844"/>
    <mergeCell ref="BF842:BJ842"/>
    <mergeCell ref="BL842:BQ842"/>
    <mergeCell ref="BX842:CB842"/>
    <mergeCell ref="CD842:CI842"/>
    <mergeCell ref="B843:B844"/>
    <mergeCell ref="D843:D844"/>
    <mergeCell ref="E843:E844"/>
    <mergeCell ref="F843:F844"/>
    <mergeCell ref="G843:G844"/>
    <mergeCell ref="H843:H844"/>
    <mergeCell ref="D842:H842"/>
    <mergeCell ref="J842:O842"/>
    <mergeCell ref="V842:Z842"/>
    <mergeCell ref="AB842:AG842"/>
    <mergeCell ref="AN842:AR842"/>
    <mergeCell ref="AT842:AY842"/>
    <mergeCell ref="CF815:CF816"/>
    <mergeCell ref="CG815:CG816"/>
    <mergeCell ref="CH815:CH816"/>
    <mergeCell ref="CI815:CI816"/>
    <mergeCell ref="CK815:CK816"/>
    <mergeCell ref="A841:Q841"/>
    <mergeCell ref="S841:AI841"/>
    <mergeCell ref="AK841:BA841"/>
    <mergeCell ref="BC841:BS841"/>
    <mergeCell ref="BU841:CK841"/>
    <mergeCell ref="BY815:BY816"/>
    <mergeCell ref="BZ815:BZ816"/>
    <mergeCell ref="CA815:CA816"/>
    <mergeCell ref="CB815:CB816"/>
    <mergeCell ref="CD815:CD816"/>
    <mergeCell ref="CE815:CE816"/>
    <mergeCell ref="BO815:BO816"/>
    <mergeCell ref="BP815:BP816"/>
    <mergeCell ref="BQ815:BQ816"/>
    <mergeCell ref="BS815:BS816"/>
    <mergeCell ref="BV815:BV816"/>
    <mergeCell ref="BX815:BX816"/>
    <mergeCell ref="BH815:BH816"/>
    <mergeCell ref="BI815:BI816"/>
    <mergeCell ref="BJ815:BJ816"/>
    <mergeCell ref="BL815:BL816"/>
    <mergeCell ref="BM815:BM816"/>
    <mergeCell ref="BN815:BN816"/>
    <mergeCell ref="AX815:AX816"/>
    <mergeCell ref="AY815:AY816"/>
    <mergeCell ref="BA815:BA816"/>
    <mergeCell ref="BD815:BD816"/>
    <mergeCell ref="BF815:BF816"/>
    <mergeCell ref="BG815:BG816"/>
    <mergeCell ref="AQ815:AQ816"/>
    <mergeCell ref="AR815:AR816"/>
    <mergeCell ref="AT815:AT816"/>
    <mergeCell ref="AU815:AU816"/>
    <mergeCell ref="AV815:AV816"/>
    <mergeCell ref="AW815:AW816"/>
    <mergeCell ref="AG815:AG816"/>
    <mergeCell ref="AI815:AI816"/>
    <mergeCell ref="AL815:AL816"/>
    <mergeCell ref="AN815:AN816"/>
    <mergeCell ref="AO815:AO816"/>
    <mergeCell ref="AP815:AP816"/>
    <mergeCell ref="Z815:Z816"/>
    <mergeCell ref="AB815:AB816"/>
    <mergeCell ref="AC815:AC816"/>
    <mergeCell ref="AD815:AD816"/>
    <mergeCell ref="AE815:AE816"/>
    <mergeCell ref="AF815:AF816"/>
    <mergeCell ref="Q815:Q816"/>
    <mergeCell ref="T815:T816"/>
    <mergeCell ref="V815:V816"/>
    <mergeCell ref="W815:W816"/>
    <mergeCell ref="X815:X816"/>
    <mergeCell ref="Y815:Y816"/>
    <mergeCell ref="J815:J816"/>
    <mergeCell ref="K815:K816"/>
    <mergeCell ref="L815:L816"/>
    <mergeCell ref="M815:M816"/>
    <mergeCell ref="N815:N816"/>
    <mergeCell ref="O815:O816"/>
    <mergeCell ref="BF814:BJ814"/>
    <mergeCell ref="BL814:BQ814"/>
    <mergeCell ref="BX814:CB814"/>
    <mergeCell ref="CD814:CI814"/>
    <mergeCell ref="B815:B816"/>
    <mergeCell ref="D815:D816"/>
    <mergeCell ref="E815:E816"/>
    <mergeCell ref="F815:F816"/>
    <mergeCell ref="G815:G816"/>
    <mergeCell ref="H815:H816"/>
    <mergeCell ref="D814:H814"/>
    <mergeCell ref="J814:O814"/>
    <mergeCell ref="V814:Z814"/>
    <mergeCell ref="AB814:AG814"/>
    <mergeCell ref="AN814:AR814"/>
    <mergeCell ref="AT814:AY814"/>
    <mergeCell ref="CE788:CE789"/>
    <mergeCell ref="CF788:CF789"/>
    <mergeCell ref="CG788:CG789"/>
    <mergeCell ref="CH788:CH789"/>
    <mergeCell ref="CI788:CI789"/>
    <mergeCell ref="CK788:CK789"/>
    <mergeCell ref="BX788:BX789"/>
    <mergeCell ref="BY788:BY789"/>
    <mergeCell ref="BZ788:BZ789"/>
    <mergeCell ref="CA788:CA789"/>
    <mergeCell ref="CB788:CB789"/>
    <mergeCell ref="CD788:CD789"/>
    <mergeCell ref="BN788:BN789"/>
    <mergeCell ref="BO788:BO789"/>
    <mergeCell ref="BP788:BP789"/>
    <mergeCell ref="BQ788:BQ789"/>
    <mergeCell ref="BS788:BS789"/>
    <mergeCell ref="BV788:BV789"/>
    <mergeCell ref="BG788:BG789"/>
    <mergeCell ref="BH788:BH789"/>
    <mergeCell ref="BI788:BI789"/>
    <mergeCell ref="BJ788:BJ789"/>
    <mergeCell ref="BL788:BL789"/>
    <mergeCell ref="BM788:BM789"/>
    <mergeCell ref="AW788:AW789"/>
    <mergeCell ref="AX788:AX789"/>
    <mergeCell ref="AY788:AY789"/>
    <mergeCell ref="BA788:BA789"/>
    <mergeCell ref="BD788:BD789"/>
    <mergeCell ref="BF788:BF789"/>
    <mergeCell ref="AP788:AP789"/>
    <mergeCell ref="AQ788:AQ789"/>
    <mergeCell ref="AR788:AR789"/>
    <mergeCell ref="AT788:AT789"/>
    <mergeCell ref="AU788:AU789"/>
    <mergeCell ref="AV788:AV789"/>
    <mergeCell ref="AF788:AF789"/>
    <mergeCell ref="AG788:AG789"/>
    <mergeCell ref="AI788:AI789"/>
    <mergeCell ref="AL788:AL789"/>
    <mergeCell ref="AN788:AN789"/>
    <mergeCell ref="AO788:AO789"/>
    <mergeCell ref="Y788:Y789"/>
    <mergeCell ref="Z788:Z789"/>
    <mergeCell ref="AB788:AB789"/>
    <mergeCell ref="AC788:AC789"/>
    <mergeCell ref="AD788:AD789"/>
    <mergeCell ref="AE788:AE789"/>
    <mergeCell ref="O788:O789"/>
    <mergeCell ref="Q788:Q789"/>
    <mergeCell ref="T788:T789"/>
    <mergeCell ref="V788:V789"/>
    <mergeCell ref="W788:W789"/>
    <mergeCell ref="X788:X789"/>
    <mergeCell ref="H788:H789"/>
    <mergeCell ref="J788:J789"/>
    <mergeCell ref="K788:K789"/>
    <mergeCell ref="L788:L789"/>
    <mergeCell ref="M788:M789"/>
    <mergeCell ref="N788:N789"/>
    <mergeCell ref="AT787:AY787"/>
    <mergeCell ref="BF787:BJ787"/>
    <mergeCell ref="BL787:BQ787"/>
    <mergeCell ref="BX787:CB787"/>
    <mergeCell ref="CD787:CI787"/>
    <mergeCell ref="B788:B789"/>
    <mergeCell ref="D788:D789"/>
    <mergeCell ref="E788:E789"/>
    <mergeCell ref="F788:F789"/>
    <mergeCell ref="G788:G789"/>
    <mergeCell ref="CF761:CF762"/>
    <mergeCell ref="CG761:CG762"/>
    <mergeCell ref="CH761:CH762"/>
    <mergeCell ref="CI761:CI762"/>
    <mergeCell ref="CK761:CK762"/>
    <mergeCell ref="D787:H787"/>
    <mergeCell ref="J787:O787"/>
    <mergeCell ref="V787:Z787"/>
    <mergeCell ref="AB787:AG787"/>
    <mergeCell ref="AN787:AR787"/>
    <mergeCell ref="BY761:BY762"/>
    <mergeCell ref="BZ761:BZ762"/>
    <mergeCell ref="CA761:CA762"/>
    <mergeCell ref="CB761:CB762"/>
    <mergeCell ref="CD761:CD762"/>
    <mergeCell ref="CE761:CE762"/>
    <mergeCell ref="BO761:BO762"/>
    <mergeCell ref="BP761:BP762"/>
    <mergeCell ref="BQ761:BQ762"/>
    <mergeCell ref="BS761:BS762"/>
    <mergeCell ref="BV761:BV762"/>
    <mergeCell ref="BX761:BX762"/>
    <mergeCell ref="BH761:BH762"/>
    <mergeCell ref="BI761:BI762"/>
    <mergeCell ref="BJ761:BJ762"/>
    <mergeCell ref="BL761:BL762"/>
    <mergeCell ref="BM761:BM762"/>
    <mergeCell ref="BN761:BN762"/>
    <mergeCell ref="AX761:AX762"/>
    <mergeCell ref="AY761:AY762"/>
    <mergeCell ref="BA761:BA762"/>
    <mergeCell ref="BD761:BD762"/>
    <mergeCell ref="BF761:BF762"/>
    <mergeCell ref="BG761:BG762"/>
    <mergeCell ref="AQ761:AQ762"/>
    <mergeCell ref="AR761:AR762"/>
    <mergeCell ref="AT761:AT762"/>
    <mergeCell ref="AU761:AU762"/>
    <mergeCell ref="AV761:AV762"/>
    <mergeCell ref="AW761:AW762"/>
    <mergeCell ref="AG761:AG762"/>
    <mergeCell ref="AI761:AI762"/>
    <mergeCell ref="AL761:AL762"/>
    <mergeCell ref="AN761:AN762"/>
    <mergeCell ref="AO761:AO762"/>
    <mergeCell ref="AP761:AP762"/>
    <mergeCell ref="Z761:Z762"/>
    <mergeCell ref="AB761:AB762"/>
    <mergeCell ref="AC761:AC762"/>
    <mergeCell ref="AD761:AD762"/>
    <mergeCell ref="AE761:AE762"/>
    <mergeCell ref="AF761:AF762"/>
    <mergeCell ref="Q761:Q762"/>
    <mergeCell ref="T761:T762"/>
    <mergeCell ref="V761:V762"/>
    <mergeCell ref="W761:W762"/>
    <mergeCell ref="X761:X762"/>
    <mergeCell ref="Y761:Y762"/>
    <mergeCell ref="J761:J762"/>
    <mergeCell ref="K761:K762"/>
    <mergeCell ref="L761:L762"/>
    <mergeCell ref="M761:M762"/>
    <mergeCell ref="N761:N762"/>
    <mergeCell ref="O761:O762"/>
    <mergeCell ref="BF760:BJ760"/>
    <mergeCell ref="BL760:BQ760"/>
    <mergeCell ref="BX760:CB760"/>
    <mergeCell ref="CD760:CI760"/>
    <mergeCell ref="B761:B762"/>
    <mergeCell ref="D761:D762"/>
    <mergeCell ref="E761:E762"/>
    <mergeCell ref="F761:F762"/>
    <mergeCell ref="G761:G762"/>
    <mergeCell ref="H761:H762"/>
    <mergeCell ref="D760:H760"/>
    <mergeCell ref="J760:O760"/>
    <mergeCell ref="V760:Z760"/>
    <mergeCell ref="AB760:AG760"/>
    <mergeCell ref="AN760:AR760"/>
    <mergeCell ref="AT760:AY760"/>
    <mergeCell ref="CE734:CE735"/>
    <mergeCell ref="CF734:CF735"/>
    <mergeCell ref="CG734:CG735"/>
    <mergeCell ref="CH734:CH735"/>
    <mergeCell ref="CI734:CI735"/>
    <mergeCell ref="CK734:CK735"/>
    <mergeCell ref="BX734:BX735"/>
    <mergeCell ref="BY734:BY735"/>
    <mergeCell ref="BZ734:BZ735"/>
    <mergeCell ref="CA734:CA735"/>
    <mergeCell ref="CB734:CB735"/>
    <mergeCell ref="CD734:CD735"/>
    <mergeCell ref="BN734:BN735"/>
    <mergeCell ref="BO734:BO735"/>
    <mergeCell ref="BP734:BP735"/>
    <mergeCell ref="BQ734:BQ735"/>
    <mergeCell ref="BS734:BS735"/>
    <mergeCell ref="BV734:BV735"/>
    <mergeCell ref="BG734:BG735"/>
    <mergeCell ref="BH734:BH735"/>
    <mergeCell ref="BI734:BI735"/>
    <mergeCell ref="BJ734:BJ735"/>
    <mergeCell ref="BL734:BL735"/>
    <mergeCell ref="BM734:BM735"/>
    <mergeCell ref="AW734:AW735"/>
    <mergeCell ref="AX734:AX735"/>
    <mergeCell ref="AY734:AY735"/>
    <mergeCell ref="BA734:BA735"/>
    <mergeCell ref="BD734:BD735"/>
    <mergeCell ref="BF734:BF735"/>
    <mergeCell ref="AP734:AP735"/>
    <mergeCell ref="AQ734:AQ735"/>
    <mergeCell ref="AR734:AR735"/>
    <mergeCell ref="AT734:AT735"/>
    <mergeCell ref="AU734:AU735"/>
    <mergeCell ref="AV734:AV735"/>
    <mergeCell ref="AF734:AF735"/>
    <mergeCell ref="AG734:AG735"/>
    <mergeCell ref="AI734:AI735"/>
    <mergeCell ref="AL734:AL735"/>
    <mergeCell ref="AN734:AN735"/>
    <mergeCell ref="AO734:AO735"/>
    <mergeCell ref="Y734:Y735"/>
    <mergeCell ref="Z734:Z735"/>
    <mergeCell ref="AB734:AB735"/>
    <mergeCell ref="AC734:AC735"/>
    <mergeCell ref="AD734:AD735"/>
    <mergeCell ref="AE734:AE735"/>
    <mergeCell ref="O734:O735"/>
    <mergeCell ref="Q734:Q735"/>
    <mergeCell ref="T734:T735"/>
    <mergeCell ref="V734:V735"/>
    <mergeCell ref="W734:W735"/>
    <mergeCell ref="X734:X735"/>
    <mergeCell ref="H734:H735"/>
    <mergeCell ref="J734:J735"/>
    <mergeCell ref="K734:K735"/>
    <mergeCell ref="L734:L735"/>
    <mergeCell ref="M734:M735"/>
    <mergeCell ref="N734:N735"/>
    <mergeCell ref="AT733:AY733"/>
    <mergeCell ref="BF733:BJ733"/>
    <mergeCell ref="BL733:BQ733"/>
    <mergeCell ref="BX733:CB733"/>
    <mergeCell ref="CD733:CI733"/>
    <mergeCell ref="B734:B735"/>
    <mergeCell ref="D734:D735"/>
    <mergeCell ref="E734:E735"/>
    <mergeCell ref="F734:F735"/>
    <mergeCell ref="G734:G735"/>
    <mergeCell ref="CF707:CF708"/>
    <mergeCell ref="CG707:CG708"/>
    <mergeCell ref="CH707:CH708"/>
    <mergeCell ref="CI707:CI708"/>
    <mergeCell ref="CK707:CK708"/>
    <mergeCell ref="D733:H733"/>
    <mergeCell ref="J733:O733"/>
    <mergeCell ref="V733:Z733"/>
    <mergeCell ref="AB733:AG733"/>
    <mergeCell ref="AN733:AR733"/>
    <mergeCell ref="BY707:BY708"/>
    <mergeCell ref="BZ707:BZ708"/>
    <mergeCell ref="CA707:CA708"/>
    <mergeCell ref="CB707:CB708"/>
    <mergeCell ref="CD707:CD708"/>
    <mergeCell ref="CE707:CE708"/>
    <mergeCell ref="BO707:BO708"/>
    <mergeCell ref="BP707:BP708"/>
    <mergeCell ref="BQ707:BQ708"/>
    <mergeCell ref="BS707:BS708"/>
    <mergeCell ref="BV707:BV708"/>
    <mergeCell ref="BX707:BX708"/>
    <mergeCell ref="BH707:BH708"/>
    <mergeCell ref="BI707:BI708"/>
    <mergeCell ref="BJ707:BJ708"/>
    <mergeCell ref="BL707:BL708"/>
    <mergeCell ref="BM707:BM708"/>
    <mergeCell ref="BN707:BN708"/>
    <mergeCell ref="AX707:AX708"/>
    <mergeCell ref="AY707:AY708"/>
    <mergeCell ref="BA707:BA708"/>
    <mergeCell ref="BD707:BD708"/>
    <mergeCell ref="BF707:BF708"/>
    <mergeCell ref="BG707:BG708"/>
    <mergeCell ref="AQ707:AQ708"/>
    <mergeCell ref="AR707:AR708"/>
    <mergeCell ref="AT707:AT708"/>
    <mergeCell ref="AU707:AU708"/>
    <mergeCell ref="AV707:AV708"/>
    <mergeCell ref="AW707:AW708"/>
    <mergeCell ref="AG707:AG708"/>
    <mergeCell ref="AI707:AI708"/>
    <mergeCell ref="AL707:AL708"/>
    <mergeCell ref="AN707:AN708"/>
    <mergeCell ref="AO707:AO708"/>
    <mergeCell ref="AP707:AP708"/>
    <mergeCell ref="Z707:Z708"/>
    <mergeCell ref="AB707:AB708"/>
    <mergeCell ref="AC707:AC708"/>
    <mergeCell ref="AD707:AD708"/>
    <mergeCell ref="AE707:AE708"/>
    <mergeCell ref="AF707:AF708"/>
    <mergeCell ref="Q707:Q708"/>
    <mergeCell ref="T707:T708"/>
    <mergeCell ref="V707:V708"/>
    <mergeCell ref="W707:W708"/>
    <mergeCell ref="X707:X708"/>
    <mergeCell ref="Y707:Y708"/>
    <mergeCell ref="J707:J708"/>
    <mergeCell ref="K707:K708"/>
    <mergeCell ref="L707:L708"/>
    <mergeCell ref="M707:M708"/>
    <mergeCell ref="N707:N708"/>
    <mergeCell ref="O707:O708"/>
    <mergeCell ref="BF706:BJ706"/>
    <mergeCell ref="BL706:BQ706"/>
    <mergeCell ref="BX706:CB706"/>
    <mergeCell ref="CD706:CI706"/>
    <mergeCell ref="B707:B708"/>
    <mergeCell ref="D707:D708"/>
    <mergeCell ref="E707:E708"/>
    <mergeCell ref="F707:F708"/>
    <mergeCell ref="G707:G708"/>
    <mergeCell ref="H707:H708"/>
    <mergeCell ref="D706:H706"/>
    <mergeCell ref="J706:O706"/>
    <mergeCell ref="V706:Z706"/>
    <mergeCell ref="AB706:AG706"/>
    <mergeCell ref="AN706:AR706"/>
    <mergeCell ref="AT706:AY706"/>
    <mergeCell ref="CE680:CE681"/>
    <mergeCell ref="CF680:CF681"/>
    <mergeCell ref="CG680:CG681"/>
    <mergeCell ref="CH680:CH681"/>
    <mergeCell ref="CI680:CI681"/>
    <mergeCell ref="CK680:CK681"/>
    <mergeCell ref="BX680:BX681"/>
    <mergeCell ref="BY680:BY681"/>
    <mergeCell ref="BZ680:BZ681"/>
    <mergeCell ref="CA680:CA681"/>
    <mergeCell ref="CB680:CB681"/>
    <mergeCell ref="CD680:CD681"/>
    <mergeCell ref="BN680:BN681"/>
    <mergeCell ref="BO680:BO681"/>
    <mergeCell ref="BP680:BP681"/>
    <mergeCell ref="BQ680:BQ681"/>
    <mergeCell ref="BS680:BS681"/>
    <mergeCell ref="BV680:BV681"/>
    <mergeCell ref="BG680:BG681"/>
    <mergeCell ref="BH680:BH681"/>
    <mergeCell ref="BI680:BI681"/>
    <mergeCell ref="BJ680:BJ681"/>
    <mergeCell ref="BL680:BL681"/>
    <mergeCell ref="BM680:BM681"/>
    <mergeCell ref="AW680:AW681"/>
    <mergeCell ref="AX680:AX681"/>
    <mergeCell ref="AY680:AY681"/>
    <mergeCell ref="BA680:BA681"/>
    <mergeCell ref="BD680:BD681"/>
    <mergeCell ref="BF680:BF681"/>
    <mergeCell ref="AP680:AP681"/>
    <mergeCell ref="AQ680:AQ681"/>
    <mergeCell ref="AR680:AR681"/>
    <mergeCell ref="AT680:AT681"/>
    <mergeCell ref="AU680:AU681"/>
    <mergeCell ref="AV680:AV681"/>
    <mergeCell ref="AF680:AF681"/>
    <mergeCell ref="AG680:AG681"/>
    <mergeCell ref="AI680:AI681"/>
    <mergeCell ref="AL680:AL681"/>
    <mergeCell ref="AN680:AN681"/>
    <mergeCell ref="AO680:AO681"/>
    <mergeCell ref="Y680:Y681"/>
    <mergeCell ref="Z680:Z681"/>
    <mergeCell ref="AB680:AB681"/>
    <mergeCell ref="AC680:AC681"/>
    <mergeCell ref="AD680:AD681"/>
    <mergeCell ref="AE680:AE681"/>
    <mergeCell ref="O680:O681"/>
    <mergeCell ref="Q680:Q681"/>
    <mergeCell ref="T680:T681"/>
    <mergeCell ref="V680:V681"/>
    <mergeCell ref="W680:W681"/>
    <mergeCell ref="X680:X681"/>
    <mergeCell ref="H680:H681"/>
    <mergeCell ref="J680:J681"/>
    <mergeCell ref="K680:K681"/>
    <mergeCell ref="L680:L681"/>
    <mergeCell ref="M680:M681"/>
    <mergeCell ref="N680:N681"/>
    <mergeCell ref="AT679:AY679"/>
    <mergeCell ref="BF679:BJ679"/>
    <mergeCell ref="BL679:BQ679"/>
    <mergeCell ref="BX679:CB679"/>
    <mergeCell ref="CD679:CI679"/>
    <mergeCell ref="B680:B681"/>
    <mergeCell ref="D680:D681"/>
    <mergeCell ref="E680:E681"/>
    <mergeCell ref="F680:F681"/>
    <mergeCell ref="G680:G681"/>
    <mergeCell ref="CF653:CF654"/>
    <mergeCell ref="CG653:CG654"/>
    <mergeCell ref="CH653:CH654"/>
    <mergeCell ref="CI653:CI654"/>
    <mergeCell ref="CK653:CK654"/>
    <mergeCell ref="D679:H679"/>
    <mergeCell ref="J679:O679"/>
    <mergeCell ref="V679:Z679"/>
    <mergeCell ref="AB679:AG679"/>
    <mergeCell ref="AN679:AR679"/>
    <mergeCell ref="BY653:BY654"/>
    <mergeCell ref="BZ653:BZ654"/>
    <mergeCell ref="CA653:CA654"/>
    <mergeCell ref="CB653:CB654"/>
    <mergeCell ref="CD653:CD654"/>
    <mergeCell ref="CE653:CE654"/>
    <mergeCell ref="BO653:BO654"/>
    <mergeCell ref="BP653:BP654"/>
    <mergeCell ref="BQ653:BQ654"/>
    <mergeCell ref="BS653:BS654"/>
    <mergeCell ref="BV653:BV654"/>
    <mergeCell ref="BX653:BX654"/>
    <mergeCell ref="BH653:BH654"/>
    <mergeCell ref="BI653:BI654"/>
    <mergeCell ref="BJ653:BJ654"/>
    <mergeCell ref="BL653:BL654"/>
    <mergeCell ref="BM653:BM654"/>
    <mergeCell ref="BN653:BN654"/>
    <mergeCell ref="AX653:AX654"/>
    <mergeCell ref="AY653:AY654"/>
    <mergeCell ref="BA653:BA654"/>
    <mergeCell ref="BD653:BD654"/>
    <mergeCell ref="BF653:BF654"/>
    <mergeCell ref="BG653:BG654"/>
    <mergeCell ref="AQ653:AQ654"/>
    <mergeCell ref="AR653:AR654"/>
    <mergeCell ref="AT653:AT654"/>
    <mergeCell ref="AU653:AU654"/>
    <mergeCell ref="AV653:AV654"/>
    <mergeCell ref="AW653:AW654"/>
    <mergeCell ref="AG653:AG654"/>
    <mergeCell ref="AI653:AI654"/>
    <mergeCell ref="AL653:AL654"/>
    <mergeCell ref="AN653:AN654"/>
    <mergeCell ref="AO653:AO654"/>
    <mergeCell ref="AP653:AP654"/>
    <mergeCell ref="Z653:Z654"/>
    <mergeCell ref="AB653:AB654"/>
    <mergeCell ref="AC653:AC654"/>
    <mergeCell ref="AD653:AD654"/>
    <mergeCell ref="AE653:AE654"/>
    <mergeCell ref="AF653:AF654"/>
    <mergeCell ref="Q653:Q654"/>
    <mergeCell ref="T653:T654"/>
    <mergeCell ref="V653:V654"/>
    <mergeCell ref="W653:W654"/>
    <mergeCell ref="X653:X654"/>
    <mergeCell ref="Y653:Y654"/>
    <mergeCell ref="J653:J654"/>
    <mergeCell ref="K653:K654"/>
    <mergeCell ref="L653:L654"/>
    <mergeCell ref="M653:M654"/>
    <mergeCell ref="N653:N654"/>
    <mergeCell ref="O653:O654"/>
    <mergeCell ref="BF652:BJ652"/>
    <mergeCell ref="BL652:BQ652"/>
    <mergeCell ref="BX652:CB652"/>
    <mergeCell ref="CD652:CI652"/>
    <mergeCell ref="B653:B654"/>
    <mergeCell ref="D653:D654"/>
    <mergeCell ref="E653:E654"/>
    <mergeCell ref="F653:F654"/>
    <mergeCell ref="G653:G654"/>
    <mergeCell ref="H653:H654"/>
    <mergeCell ref="D652:H652"/>
    <mergeCell ref="J652:O652"/>
    <mergeCell ref="V652:Z652"/>
    <mergeCell ref="AB652:AG652"/>
    <mergeCell ref="AN652:AR652"/>
    <mergeCell ref="AT652:AY652"/>
    <mergeCell ref="CE626:CE627"/>
    <mergeCell ref="CF626:CF627"/>
    <mergeCell ref="CG626:CG627"/>
    <mergeCell ref="CH626:CH627"/>
    <mergeCell ref="CI626:CI627"/>
    <mergeCell ref="CK626:CK627"/>
    <mergeCell ref="BX626:BX627"/>
    <mergeCell ref="BY626:BY627"/>
    <mergeCell ref="BZ626:BZ627"/>
    <mergeCell ref="CA626:CA627"/>
    <mergeCell ref="CB626:CB627"/>
    <mergeCell ref="CD626:CD627"/>
    <mergeCell ref="BN626:BN627"/>
    <mergeCell ref="BO626:BO627"/>
    <mergeCell ref="BP626:BP627"/>
    <mergeCell ref="BQ626:BQ627"/>
    <mergeCell ref="BS626:BS627"/>
    <mergeCell ref="BV626:BV627"/>
    <mergeCell ref="BG626:BG627"/>
    <mergeCell ref="BH626:BH627"/>
    <mergeCell ref="BI626:BI627"/>
    <mergeCell ref="BJ626:BJ627"/>
    <mergeCell ref="BL626:BL627"/>
    <mergeCell ref="BM626:BM627"/>
    <mergeCell ref="AW626:AW627"/>
    <mergeCell ref="AX626:AX627"/>
    <mergeCell ref="AY626:AY627"/>
    <mergeCell ref="BA626:BA627"/>
    <mergeCell ref="BD626:BD627"/>
    <mergeCell ref="BF626:BF627"/>
    <mergeCell ref="AP626:AP627"/>
    <mergeCell ref="AQ626:AQ627"/>
    <mergeCell ref="AR626:AR627"/>
    <mergeCell ref="AT626:AT627"/>
    <mergeCell ref="AU626:AU627"/>
    <mergeCell ref="AV626:AV627"/>
    <mergeCell ref="AF626:AF627"/>
    <mergeCell ref="AG626:AG627"/>
    <mergeCell ref="AI626:AI627"/>
    <mergeCell ref="AL626:AL627"/>
    <mergeCell ref="AN626:AN627"/>
    <mergeCell ref="AO626:AO627"/>
    <mergeCell ref="Y626:Y627"/>
    <mergeCell ref="Z626:Z627"/>
    <mergeCell ref="AB626:AB627"/>
    <mergeCell ref="AC626:AC627"/>
    <mergeCell ref="AD626:AD627"/>
    <mergeCell ref="AE626:AE627"/>
    <mergeCell ref="O626:O627"/>
    <mergeCell ref="Q626:Q627"/>
    <mergeCell ref="T626:T627"/>
    <mergeCell ref="V626:V627"/>
    <mergeCell ref="W626:W627"/>
    <mergeCell ref="X626:X627"/>
    <mergeCell ref="H626:H627"/>
    <mergeCell ref="J626:J627"/>
    <mergeCell ref="K626:K627"/>
    <mergeCell ref="L626:L627"/>
    <mergeCell ref="M626:M627"/>
    <mergeCell ref="N626:N627"/>
    <mergeCell ref="AT625:AY625"/>
    <mergeCell ref="BF625:BJ625"/>
    <mergeCell ref="BL625:BQ625"/>
    <mergeCell ref="BX625:CB625"/>
    <mergeCell ref="CD625:CI625"/>
    <mergeCell ref="B626:B627"/>
    <mergeCell ref="D626:D627"/>
    <mergeCell ref="E626:E627"/>
    <mergeCell ref="F626:F627"/>
    <mergeCell ref="G626:G627"/>
    <mergeCell ref="CF599:CF600"/>
    <mergeCell ref="CG599:CG600"/>
    <mergeCell ref="CH599:CH600"/>
    <mergeCell ref="CI599:CI600"/>
    <mergeCell ref="CK599:CK600"/>
    <mergeCell ref="D625:H625"/>
    <mergeCell ref="J625:O625"/>
    <mergeCell ref="V625:Z625"/>
    <mergeCell ref="AB625:AG625"/>
    <mergeCell ref="AN625:AR625"/>
    <mergeCell ref="BY599:BY600"/>
    <mergeCell ref="BZ599:BZ600"/>
    <mergeCell ref="CA599:CA600"/>
    <mergeCell ref="CB599:CB600"/>
    <mergeCell ref="CD599:CD600"/>
    <mergeCell ref="CE599:CE600"/>
    <mergeCell ref="BO599:BO600"/>
    <mergeCell ref="BP599:BP600"/>
    <mergeCell ref="BQ599:BQ600"/>
    <mergeCell ref="BS599:BS600"/>
    <mergeCell ref="BV599:BV600"/>
    <mergeCell ref="BX599:BX600"/>
    <mergeCell ref="BH599:BH600"/>
    <mergeCell ref="BI599:BI600"/>
    <mergeCell ref="BJ599:BJ600"/>
    <mergeCell ref="BL599:BL600"/>
    <mergeCell ref="BM599:BM600"/>
    <mergeCell ref="BN599:BN600"/>
    <mergeCell ref="AX599:AX600"/>
    <mergeCell ref="AY599:AY600"/>
    <mergeCell ref="BA599:BA600"/>
    <mergeCell ref="BD599:BD600"/>
    <mergeCell ref="BF599:BF600"/>
    <mergeCell ref="BG599:BG600"/>
    <mergeCell ref="AQ599:AQ600"/>
    <mergeCell ref="AR599:AR600"/>
    <mergeCell ref="AT599:AT600"/>
    <mergeCell ref="AU599:AU600"/>
    <mergeCell ref="AV599:AV600"/>
    <mergeCell ref="AW599:AW600"/>
    <mergeCell ref="AG599:AG600"/>
    <mergeCell ref="AI599:AI600"/>
    <mergeCell ref="AL599:AL600"/>
    <mergeCell ref="AN599:AN600"/>
    <mergeCell ref="AO599:AO600"/>
    <mergeCell ref="AP599:AP600"/>
    <mergeCell ref="Z599:Z600"/>
    <mergeCell ref="AB599:AB600"/>
    <mergeCell ref="AC599:AC600"/>
    <mergeCell ref="AD599:AD600"/>
    <mergeCell ref="AE599:AE600"/>
    <mergeCell ref="AF599:AF600"/>
    <mergeCell ref="Q599:Q600"/>
    <mergeCell ref="T599:T600"/>
    <mergeCell ref="V599:V600"/>
    <mergeCell ref="W599:W600"/>
    <mergeCell ref="X599:X600"/>
    <mergeCell ref="Y599:Y600"/>
    <mergeCell ref="J599:J600"/>
    <mergeCell ref="K599:K600"/>
    <mergeCell ref="L599:L600"/>
    <mergeCell ref="M599:M600"/>
    <mergeCell ref="N599:N600"/>
    <mergeCell ref="O599:O600"/>
    <mergeCell ref="BF598:BJ598"/>
    <mergeCell ref="BL598:BQ598"/>
    <mergeCell ref="BX598:CB598"/>
    <mergeCell ref="CD598:CI598"/>
    <mergeCell ref="B599:B600"/>
    <mergeCell ref="D599:D600"/>
    <mergeCell ref="E599:E600"/>
    <mergeCell ref="F599:F600"/>
    <mergeCell ref="G599:G600"/>
    <mergeCell ref="H599:H600"/>
    <mergeCell ref="D598:H598"/>
    <mergeCell ref="J598:O598"/>
    <mergeCell ref="V598:Z598"/>
    <mergeCell ref="AB598:AG598"/>
    <mergeCell ref="AN598:AR598"/>
    <mergeCell ref="AT598:AY598"/>
    <mergeCell ref="CE572:CE573"/>
    <mergeCell ref="CF572:CF573"/>
    <mergeCell ref="CG572:CG573"/>
    <mergeCell ref="CH572:CH573"/>
    <mergeCell ref="CI572:CI573"/>
    <mergeCell ref="CK572:CK573"/>
    <mergeCell ref="BX572:BX573"/>
    <mergeCell ref="BY572:BY573"/>
    <mergeCell ref="BZ572:BZ573"/>
    <mergeCell ref="CA572:CA573"/>
    <mergeCell ref="CB572:CB573"/>
    <mergeCell ref="CD572:CD573"/>
    <mergeCell ref="BN572:BN573"/>
    <mergeCell ref="BO572:BO573"/>
    <mergeCell ref="BP572:BP573"/>
    <mergeCell ref="BQ572:BQ573"/>
    <mergeCell ref="BS572:BS573"/>
    <mergeCell ref="BV572:BV573"/>
    <mergeCell ref="BG572:BG573"/>
    <mergeCell ref="BH572:BH573"/>
    <mergeCell ref="BI572:BI573"/>
    <mergeCell ref="BJ572:BJ573"/>
    <mergeCell ref="BL572:BL573"/>
    <mergeCell ref="BM572:BM573"/>
    <mergeCell ref="AW572:AW573"/>
    <mergeCell ref="AX572:AX573"/>
    <mergeCell ref="AY572:AY573"/>
    <mergeCell ref="BA572:BA573"/>
    <mergeCell ref="BD572:BD573"/>
    <mergeCell ref="BF572:BF573"/>
    <mergeCell ref="AP572:AP573"/>
    <mergeCell ref="AQ572:AQ573"/>
    <mergeCell ref="AR572:AR573"/>
    <mergeCell ref="AT572:AT573"/>
    <mergeCell ref="AU572:AU573"/>
    <mergeCell ref="AV572:AV573"/>
    <mergeCell ref="AF572:AF573"/>
    <mergeCell ref="AG572:AG573"/>
    <mergeCell ref="AI572:AI573"/>
    <mergeCell ref="AL572:AL573"/>
    <mergeCell ref="AN572:AN573"/>
    <mergeCell ref="AO572:AO573"/>
    <mergeCell ref="Y572:Y573"/>
    <mergeCell ref="Z572:Z573"/>
    <mergeCell ref="AB572:AB573"/>
    <mergeCell ref="AC572:AC573"/>
    <mergeCell ref="AD572:AD573"/>
    <mergeCell ref="AE572:AE573"/>
    <mergeCell ref="O572:O573"/>
    <mergeCell ref="Q572:Q573"/>
    <mergeCell ref="T572:T573"/>
    <mergeCell ref="V572:V573"/>
    <mergeCell ref="W572:W573"/>
    <mergeCell ref="X572:X573"/>
    <mergeCell ref="H572:H573"/>
    <mergeCell ref="J572:J573"/>
    <mergeCell ref="K572:K573"/>
    <mergeCell ref="L572:L573"/>
    <mergeCell ref="M572:M573"/>
    <mergeCell ref="N572:N573"/>
    <mergeCell ref="AT571:AY571"/>
    <mergeCell ref="BF571:BJ571"/>
    <mergeCell ref="BL571:BQ571"/>
    <mergeCell ref="BX571:CB571"/>
    <mergeCell ref="CD571:CI571"/>
    <mergeCell ref="B572:B573"/>
    <mergeCell ref="D572:D573"/>
    <mergeCell ref="E572:E573"/>
    <mergeCell ref="F572:F573"/>
    <mergeCell ref="G572:G573"/>
    <mergeCell ref="CF545:CF546"/>
    <mergeCell ref="CG545:CG546"/>
    <mergeCell ref="CH545:CH546"/>
    <mergeCell ref="CI545:CI546"/>
    <mergeCell ref="CK545:CK546"/>
    <mergeCell ref="D571:H571"/>
    <mergeCell ref="J571:O571"/>
    <mergeCell ref="V571:Z571"/>
    <mergeCell ref="AB571:AG571"/>
    <mergeCell ref="AN571:AR571"/>
    <mergeCell ref="BY545:BY546"/>
    <mergeCell ref="BZ545:BZ546"/>
    <mergeCell ref="CA545:CA546"/>
    <mergeCell ref="CB545:CB546"/>
    <mergeCell ref="CD545:CD546"/>
    <mergeCell ref="CE545:CE546"/>
    <mergeCell ref="BO545:BO546"/>
    <mergeCell ref="BP545:BP546"/>
    <mergeCell ref="BQ545:BQ546"/>
    <mergeCell ref="BS545:BS546"/>
    <mergeCell ref="BV545:BV546"/>
    <mergeCell ref="BX545:BX546"/>
    <mergeCell ref="BH545:BH546"/>
    <mergeCell ref="BI545:BI546"/>
    <mergeCell ref="BJ545:BJ546"/>
    <mergeCell ref="BL545:BL546"/>
    <mergeCell ref="BM545:BM546"/>
    <mergeCell ref="BN545:BN546"/>
    <mergeCell ref="AX545:AX546"/>
    <mergeCell ref="AY545:AY546"/>
    <mergeCell ref="BA545:BA546"/>
    <mergeCell ref="BD545:BD546"/>
    <mergeCell ref="BF545:BF546"/>
    <mergeCell ref="BG545:BG546"/>
    <mergeCell ref="AQ545:AQ546"/>
    <mergeCell ref="AR545:AR546"/>
    <mergeCell ref="AT545:AT546"/>
    <mergeCell ref="AU545:AU546"/>
    <mergeCell ref="AV545:AV546"/>
    <mergeCell ref="AW545:AW546"/>
    <mergeCell ref="AG545:AG546"/>
    <mergeCell ref="AI545:AI546"/>
    <mergeCell ref="AL545:AL546"/>
    <mergeCell ref="AN545:AN546"/>
    <mergeCell ref="AO545:AO546"/>
    <mergeCell ref="AP545:AP546"/>
    <mergeCell ref="Z545:Z546"/>
    <mergeCell ref="AB545:AB546"/>
    <mergeCell ref="AC545:AC546"/>
    <mergeCell ref="AD545:AD546"/>
    <mergeCell ref="AE545:AE546"/>
    <mergeCell ref="AF545:AF546"/>
    <mergeCell ref="Q545:Q546"/>
    <mergeCell ref="T545:T546"/>
    <mergeCell ref="V545:V546"/>
    <mergeCell ref="W545:W546"/>
    <mergeCell ref="X545:X546"/>
    <mergeCell ref="Y545:Y546"/>
    <mergeCell ref="J545:J546"/>
    <mergeCell ref="K545:K546"/>
    <mergeCell ref="L545:L546"/>
    <mergeCell ref="M545:M546"/>
    <mergeCell ref="N545:N546"/>
    <mergeCell ref="O545:O546"/>
    <mergeCell ref="BF544:BJ544"/>
    <mergeCell ref="BL544:BQ544"/>
    <mergeCell ref="BX544:CB544"/>
    <mergeCell ref="CD544:CI544"/>
    <mergeCell ref="B545:B546"/>
    <mergeCell ref="D545:D546"/>
    <mergeCell ref="E545:E546"/>
    <mergeCell ref="F545:F546"/>
    <mergeCell ref="G545:G546"/>
    <mergeCell ref="H545:H546"/>
    <mergeCell ref="D544:H544"/>
    <mergeCell ref="J544:O544"/>
    <mergeCell ref="V544:Z544"/>
    <mergeCell ref="AB544:AG544"/>
    <mergeCell ref="AN544:AR544"/>
    <mergeCell ref="AT544:AY544"/>
    <mergeCell ref="CE518:CE519"/>
    <mergeCell ref="CF518:CF519"/>
    <mergeCell ref="CG518:CG519"/>
    <mergeCell ref="CH518:CH519"/>
    <mergeCell ref="CI518:CI519"/>
    <mergeCell ref="CK518:CK519"/>
    <mergeCell ref="BX518:BX519"/>
    <mergeCell ref="BY518:BY519"/>
    <mergeCell ref="BZ518:BZ519"/>
    <mergeCell ref="CA518:CA519"/>
    <mergeCell ref="CB518:CB519"/>
    <mergeCell ref="CD518:CD519"/>
    <mergeCell ref="BN518:BN519"/>
    <mergeCell ref="BO518:BO519"/>
    <mergeCell ref="BP518:BP519"/>
    <mergeCell ref="BQ518:BQ519"/>
    <mergeCell ref="BS518:BS519"/>
    <mergeCell ref="BV518:BV519"/>
    <mergeCell ref="BG518:BG519"/>
    <mergeCell ref="BH518:BH519"/>
    <mergeCell ref="BI518:BI519"/>
    <mergeCell ref="BJ518:BJ519"/>
    <mergeCell ref="BL518:BL519"/>
    <mergeCell ref="BM518:BM519"/>
    <mergeCell ref="AW518:AW519"/>
    <mergeCell ref="AX518:AX519"/>
    <mergeCell ref="AY518:AY519"/>
    <mergeCell ref="BA518:BA519"/>
    <mergeCell ref="BD518:BD519"/>
    <mergeCell ref="BF518:BF519"/>
    <mergeCell ref="AP518:AP519"/>
    <mergeCell ref="AQ518:AQ519"/>
    <mergeCell ref="AR518:AR519"/>
    <mergeCell ref="AT518:AT519"/>
    <mergeCell ref="AU518:AU519"/>
    <mergeCell ref="AV518:AV519"/>
    <mergeCell ref="AF518:AF519"/>
    <mergeCell ref="AG518:AG519"/>
    <mergeCell ref="AI518:AI519"/>
    <mergeCell ref="AL518:AL519"/>
    <mergeCell ref="AN518:AN519"/>
    <mergeCell ref="AO518:AO519"/>
    <mergeCell ref="Y518:Y519"/>
    <mergeCell ref="Z518:Z519"/>
    <mergeCell ref="AB518:AB519"/>
    <mergeCell ref="AC518:AC519"/>
    <mergeCell ref="AD518:AD519"/>
    <mergeCell ref="AE518:AE519"/>
    <mergeCell ref="O518:O519"/>
    <mergeCell ref="Q518:Q519"/>
    <mergeCell ref="T518:T519"/>
    <mergeCell ref="V518:V519"/>
    <mergeCell ref="W518:W519"/>
    <mergeCell ref="X518:X519"/>
    <mergeCell ref="H518:H519"/>
    <mergeCell ref="J518:J519"/>
    <mergeCell ref="K518:K519"/>
    <mergeCell ref="L518:L519"/>
    <mergeCell ref="M518:M519"/>
    <mergeCell ref="N518:N519"/>
    <mergeCell ref="AT517:AY517"/>
    <mergeCell ref="BF517:BJ517"/>
    <mergeCell ref="BL517:BQ517"/>
    <mergeCell ref="BX517:CB517"/>
    <mergeCell ref="CD517:CI517"/>
    <mergeCell ref="B518:B519"/>
    <mergeCell ref="D518:D519"/>
    <mergeCell ref="E518:E519"/>
    <mergeCell ref="F518:F519"/>
    <mergeCell ref="G518:G519"/>
    <mergeCell ref="CF491:CF492"/>
    <mergeCell ref="CG491:CG492"/>
    <mergeCell ref="CH491:CH492"/>
    <mergeCell ref="CI491:CI492"/>
    <mergeCell ref="CK491:CK492"/>
    <mergeCell ref="D517:H517"/>
    <mergeCell ref="J517:O517"/>
    <mergeCell ref="V517:Z517"/>
    <mergeCell ref="AB517:AG517"/>
    <mergeCell ref="AN517:AR517"/>
    <mergeCell ref="BY491:BY492"/>
    <mergeCell ref="BZ491:BZ492"/>
    <mergeCell ref="CA491:CA492"/>
    <mergeCell ref="CB491:CB492"/>
    <mergeCell ref="CD491:CD492"/>
    <mergeCell ref="CE491:CE492"/>
    <mergeCell ref="BO491:BO492"/>
    <mergeCell ref="BP491:BP492"/>
    <mergeCell ref="BQ491:BQ492"/>
    <mergeCell ref="BS491:BS492"/>
    <mergeCell ref="BV491:BV492"/>
    <mergeCell ref="BX491:BX492"/>
    <mergeCell ref="BH491:BH492"/>
    <mergeCell ref="BI491:BI492"/>
    <mergeCell ref="BJ491:BJ492"/>
    <mergeCell ref="BL491:BL492"/>
    <mergeCell ref="BM491:BM492"/>
    <mergeCell ref="BN491:BN492"/>
    <mergeCell ref="AX491:AX492"/>
    <mergeCell ref="AY491:AY492"/>
    <mergeCell ref="BA491:BA492"/>
    <mergeCell ref="BD491:BD492"/>
    <mergeCell ref="BF491:BF492"/>
    <mergeCell ref="BG491:BG492"/>
    <mergeCell ref="AQ491:AQ492"/>
    <mergeCell ref="AR491:AR492"/>
    <mergeCell ref="AT491:AT492"/>
    <mergeCell ref="AU491:AU492"/>
    <mergeCell ref="AV491:AV492"/>
    <mergeCell ref="AW491:AW492"/>
    <mergeCell ref="AG491:AG492"/>
    <mergeCell ref="AI491:AI492"/>
    <mergeCell ref="AL491:AL492"/>
    <mergeCell ref="AN491:AN492"/>
    <mergeCell ref="AO491:AO492"/>
    <mergeCell ref="AP491:AP492"/>
    <mergeCell ref="Z491:Z492"/>
    <mergeCell ref="AB491:AB492"/>
    <mergeCell ref="AC491:AC492"/>
    <mergeCell ref="AD491:AD492"/>
    <mergeCell ref="AE491:AE492"/>
    <mergeCell ref="AF491:AF492"/>
    <mergeCell ref="Q491:Q492"/>
    <mergeCell ref="T491:T492"/>
    <mergeCell ref="V491:V492"/>
    <mergeCell ref="W491:W492"/>
    <mergeCell ref="X491:X492"/>
    <mergeCell ref="Y491:Y492"/>
    <mergeCell ref="J491:J492"/>
    <mergeCell ref="K491:K492"/>
    <mergeCell ref="L491:L492"/>
    <mergeCell ref="M491:M492"/>
    <mergeCell ref="N491:N492"/>
    <mergeCell ref="O491:O492"/>
    <mergeCell ref="BF490:BJ490"/>
    <mergeCell ref="BL490:BQ490"/>
    <mergeCell ref="BX490:CB490"/>
    <mergeCell ref="CD490:CI490"/>
    <mergeCell ref="B491:B492"/>
    <mergeCell ref="D491:D492"/>
    <mergeCell ref="E491:E492"/>
    <mergeCell ref="F491:F492"/>
    <mergeCell ref="G491:G492"/>
    <mergeCell ref="H491:H492"/>
    <mergeCell ref="D490:H490"/>
    <mergeCell ref="J490:O490"/>
    <mergeCell ref="V490:Z490"/>
    <mergeCell ref="AB490:AG490"/>
    <mergeCell ref="AN490:AR490"/>
    <mergeCell ref="AT490:AY490"/>
    <mergeCell ref="CE464:CE465"/>
    <mergeCell ref="CF464:CF465"/>
    <mergeCell ref="CG464:CG465"/>
    <mergeCell ref="CH464:CH465"/>
    <mergeCell ref="CI464:CI465"/>
    <mergeCell ref="CK464:CK465"/>
    <mergeCell ref="BX464:BX465"/>
    <mergeCell ref="BY464:BY465"/>
    <mergeCell ref="BZ464:BZ465"/>
    <mergeCell ref="CA464:CA465"/>
    <mergeCell ref="CB464:CB465"/>
    <mergeCell ref="CD464:CD465"/>
    <mergeCell ref="BN464:BN465"/>
    <mergeCell ref="BO464:BO465"/>
    <mergeCell ref="BP464:BP465"/>
    <mergeCell ref="BQ464:BQ465"/>
    <mergeCell ref="BS464:BS465"/>
    <mergeCell ref="BV464:BV465"/>
    <mergeCell ref="BG464:BG465"/>
    <mergeCell ref="BH464:BH465"/>
    <mergeCell ref="BI464:BI465"/>
    <mergeCell ref="BJ464:BJ465"/>
    <mergeCell ref="BL464:BL465"/>
    <mergeCell ref="BM464:BM465"/>
    <mergeCell ref="AW464:AW465"/>
    <mergeCell ref="AX464:AX465"/>
    <mergeCell ref="AY464:AY465"/>
    <mergeCell ref="BA464:BA465"/>
    <mergeCell ref="BD464:BD465"/>
    <mergeCell ref="BF464:BF465"/>
    <mergeCell ref="AP464:AP465"/>
    <mergeCell ref="AQ464:AQ465"/>
    <mergeCell ref="AR464:AR465"/>
    <mergeCell ref="AT464:AT465"/>
    <mergeCell ref="AU464:AU465"/>
    <mergeCell ref="AV464:AV465"/>
    <mergeCell ref="AF464:AF465"/>
    <mergeCell ref="AG464:AG465"/>
    <mergeCell ref="AI464:AI465"/>
    <mergeCell ref="AL464:AL465"/>
    <mergeCell ref="AN464:AN465"/>
    <mergeCell ref="AO464:AO465"/>
    <mergeCell ref="Y464:Y465"/>
    <mergeCell ref="Z464:Z465"/>
    <mergeCell ref="AB464:AB465"/>
    <mergeCell ref="AC464:AC465"/>
    <mergeCell ref="AD464:AD465"/>
    <mergeCell ref="AE464:AE465"/>
    <mergeCell ref="O464:O465"/>
    <mergeCell ref="Q464:Q465"/>
    <mergeCell ref="T464:T465"/>
    <mergeCell ref="V464:V465"/>
    <mergeCell ref="W464:W465"/>
    <mergeCell ref="X464:X465"/>
    <mergeCell ref="H464:H465"/>
    <mergeCell ref="J464:J465"/>
    <mergeCell ref="K464:K465"/>
    <mergeCell ref="L464:L465"/>
    <mergeCell ref="M464:M465"/>
    <mergeCell ref="N464:N465"/>
    <mergeCell ref="AT463:AY463"/>
    <mergeCell ref="BF463:BJ463"/>
    <mergeCell ref="BL463:BQ463"/>
    <mergeCell ref="BX463:CB463"/>
    <mergeCell ref="CD463:CI463"/>
    <mergeCell ref="B464:B465"/>
    <mergeCell ref="D464:D465"/>
    <mergeCell ref="E464:E465"/>
    <mergeCell ref="F464:F465"/>
    <mergeCell ref="G464:G465"/>
    <mergeCell ref="CF437:CF438"/>
    <mergeCell ref="CG437:CG438"/>
    <mergeCell ref="CH437:CH438"/>
    <mergeCell ref="CI437:CI438"/>
    <mergeCell ref="CK437:CK438"/>
    <mergeCell ref="D463:H463"/>
    <mergeCell ref="J463:O463"/>
    <mergeCell ref="V463:Z463"/>
    <mergeCell ref="AB463:AG463"/>
    <mergeCell ref="AN463:AR463"/>
    <mergeCell ref="BY437:BY438"/>
    <mergeCell ref="BZ437:BZ438"/>
    <mergeCell ref="CA437:CA438"/>
    <mergeCell ref="CB437:CB438"/>
    <mergeCell ref="CD437:CD438"/>
    <mergeCell ref="CE437:CE438"/>
    <mergeCell ref="BO437:BO438"/>
    <mergeCell ref="BP437:BP438"/>
    <mergeCell ref="BQ437:BQ438"/>
    <mergeCell ref="BS437:BS438"/>
    <mergeCell ref="BV437:BV438"/>
    <mergeCell ref="BX437:BX438"/>
    <mergeCell ref="BH437:BH438"/>
    <mergeCell ref="BI437:BI438"/>
    <mergeCell ref="BJ437:BJ438"/>
    <mergeCell ref="BL437:BL438"/>
    <mergeCell ref="BM437:BM438"/>
    <mergeCell ref="BN437:BN438"/>
    <mergeCell ref="AX437:AX438"/>
    <mergeCell ref="AY437:AY438"/>
    <mergeCell ref="BA437:BA438"/>
    <mergeCell ref="BD437:BD438"/>
    <mergeCell ref="BF437:BF438"/>
    <mergeCell ref="BG437:BG438"/>
    <mergeCell ref="AQ437:AQ438"/>
    <mergeCell ref="AR437:AR438"/>
    <mergeCell ref="AT437:AT438"/>
    <mergeCell ref="AU437:AU438"/>
    <mergeCell ref="AV437:AV438"/>
    <mergeCell ref="AW437:AW438"/>
    <mergeCell ref="AG437:AG438"/>
    <mergeCell ref="AI437:AI438"/>
    <mergeCell ref="AL437:AL438"/>
    <mergeCell ref="AN437:AN438"/>
    <mergeCell ref="AO437:AO438"/>
    <mergeCell ref="AP437:AP438"/>
    <mergeCell ref="Z437:Z438"/>
    <mergeCell ref="AB437:AB438"/>
    <mergeCell ref="AC437:AC438"/>
    <mergeCell ref="AD437:AD438"/>
    <mergeCell ref="AE437:AE438"/>
    <mergeCell ref="AF437:AF438"/>
    <mergeCell ref="Q437:Q438"/>
    <mergeCell ref="T437:T438"/>
    <mergeCell ref="V437:V438"/>
    <mergeCell ref="W437:W438"/>
    <mergeCell ref="X437:X438"/>
    <mergeCell ref="Y437:Y438"/>
    <mergeCell ref="J437:J438"/>
    <mergeCell ref="K437:K438"/>
    <mergeCell ref="L437:L438"/>
    <mergeCell ref="M437:M438"/>
    <mergeCell ref="N437:N438"/>
    <mergeCell ref="O437:O438"/>
    <mergeCell ref="BF436:BJ436"/>
    <mergeCell ref="BL436:BQ436"/>
    <mergeCell ref="BX436:CB436"/>
    <mergeCell ref="CD436:CI436"/>
    <mergeCell ref="B437:B438"/>
    <mergeCell ref="D437:D438"/>
    <mergeCell ref="E437:E438"/>
    <mergeCell ref="F437:F438"/>
    <mergeCell ref="G437:G438"/>
    <mergeCell ref="H437:H438"/>
    <mergeCell ref="CG410:CG411"/>
    <mergeCell ref="CH410:CH411"/>
    <mergeCell ref="CI410:CI411"/>
    <mergeCell ref="CK410:CK411"/>
    <mergeCell ref="D436:H436"/>
    <mergeCell ref="J436:O436"/>
    <mergeCell ref="V436:Z436"/>
    <mergeCell ref="AB436:AG436"/>
    <mergeCell ref="AN436:AR436"/>
    <mergeCell ref="AT436:AY436"/>
    <mergeCell ref="BZ410:BZ411"/>
    <mergeCell ref="CA410:CA411"/>
    <mergeCell ref="CB410:CB411"/>
    <mergeCell ref="CD410:CD411"/>
    <mergeCell ref="CE410:CE411"/>
    <mergeCell ref="CF410:CF411"/>
    <mergeCell ref="BP410:BP411"/>
    <mergeCell ref="BQ410:BQ411"/>
    <mergeCell ref="BS410:BS411"/>
    <mergeCell ref="BV410:BV411"/>
    <mergeCell ref="BX410:BX411"/>
    <mergeCell ref="BY410:BY411"/>
    <mergeCell ref="BI410:BI411"/>
    <mergeCell ref="BJ410:BJ411"/>
    <mergeCell ref="BL410:BL411"/>
    <mergeCell ref="BM410:BM411"/>
    <mergeCell ref="BN410:BN411"/>
    <mergeCell ref="BO410:BO411"/>
    <mergeCell ref="AY410:AY411"/>
    <mergeCell ref="BA410:BA411"/>
    <mergeCell ref="BD410:BD411"/>
    <mergeCell ref="BF410:BF411"/>
    <mergeCell ref="BG410:BG411"/>
    <mergeCell ref="BH410:BH411"/>
    <mergeCell ref="AR410:AR411"/>
    <mergeCell ref="AT410:AT411"/>
    <mergeCell ref="AU410:AU411"/>
    <mergeCell ref="AV410:AV411"/>
    <mergeCell ref="AW410:AW411"/>
    <mergeCell ref="AX410:AX411"/>
    <mergeCell ref="AI410:AI411"/>
    <mergeCell ref="AL410:AL411"/>
    <mergeCell ref="AN410:AN411"/>
    <mergeCell ref="AO410:AO411"/>
    <mergeCell ref="AP410:AP411"/>
    <mergeCell ref="AQ410:AQ411"/>
    <mergeCell ref="AB410:AB411"/>
    <mergeCell ref="AC410:AC411"/>
    <mergeCell ref="AD410:AD411"/>
    <mergeCell ref="AE410:AE411"/>
    <mergeCell ref="AF410:AF411"/>
    <mergeCell ref="AG410:AG411"/>
    <mergeCell ref="T410:T411"/>
    <mergeCell ref="V410:V411"/>
    <mergeCell ref="W410:W411"/>
    <mergeCell ref="X410:X411"/>
    <mergeCell ref="Y410:Y411"/>
    <mergeCell ref="Z410:Z411"/>
    <mergeCell ref="K410:K411"/>
    <mergeCell ref="L410:L411"/>
    <mergeCell ref="M410:M411"/>
    <mergeCell ref="N410:N411"/>
    <mergeCell ref="O410:O411"/>
    <mergeCell ref="Q410:Q411"/>
    <mergeCell ref="BL409:BQ409"/>
    <mergeCell ref="BX409:CB409"/>
    <mergeCell ref="CD409:CI409"/>
    <mergeCell ref="B410:B411"/>
    <mergeCell ref="D410:D411"/>
    <mergeCell ref="E410:E411"/>
    <mergeCell ref="F410:F411"/>
    <mergeCell ref="G410:G411"/>
    <mergeCell ref="H410:H411"/>
    <mergeCell ref="J410:J411"/>
    <mergeCell ref="CH383:CH384"/>
    <mergeCell ref="CI383:CI384"/>
    <mergeCell ref="CK383:CK384"/>
    <mergeCell ref="D409:H409"/>
    <mergeCell ref="J409:O409"/>
    <mergeCell ref="V409:Z409"/>
    <mergeCell ref="AB409:AG409"/>
    <mergeCell ref="AN409:AR409"/>
    <mergeCell ref="AT409:AY409"/>
    <mergeCell ref="BF409:BJ409"/>
    <mergeCell ref="CA383:CA384"/>
    <mergeCell ref="CB383:CB384"/>
    <mergeCell ref="CD383:CD384"/>
    <mergeCell ref="CE383:CE384"/>
    <mergeCell ref="CF383:CF384"/>
    <mergeCell ref="CG383:CG384"/>
    <mergeCell ref="BQ383:BQ384"/>
    <mergeCell ref="BS383:BS384"/>
    <mergeCell ref="BV383:BV384"/>
    <mergeCell ref="BX383:BX384"/>
    <mergeCell ref="BY383:BY384"/>
    <mergeCell ref="BZ383:BZ384"/>
    <mergeCell ref="BJ383:BJ384"/>
    <mergeCell ref="BL383:BL384"/>
    <mergeCell ref="BM383:BM384"/>
    <mergeCell ref="BN383:BN384"/>
    <mergeCell ref="BO383:BO384"/>
    <mergeCell ref="BP383:BP384"/>
    <mergeCell ref="BA383:BA384"/>
    <mergeCell ref="BD383:BD384"/>
    <mergeCell ref="BF383:BF384"/>
    <mergeCell ref="BG383:BG384"/>
    <mergeCell ref="BH383:BH384"/>
    <mergeCell ref="BI383:BI384"/>
    <mergeCell ref="AT383:AT384"/>
    <mergeCell ref="AU383:AU384"/>
    <mergeCell ref="AV383:AV384"/>
    <mergeCell ref="AW383:AW384"/>
    <mergeCell ref="AX383:AX384"/>
    <mergeCell ref="AY383:AY384"/>
    <mergeCell ref="AL383:AL384"/>
    <mergeCell ref="AN383:AN384"/>
    <mergeCell ref="AO383:AO384"/>
    <mergeCell ref="AP383:AP384"/>
    <mergeCell ref="AQ383:AQ384"/>
    <mergeCell ref="AR383:AR384"/>
    <mergeCell ref="AC383:AC384"/>
    <mergeCell ref="AD383:AD384"/>
    <mergeCell ref="AE383:AE384"/>
    <mergeCell ref="AF383:AF384"/>
    <mergeCell ref="AG383:AG384"/>
    <mergeCell ref="AI383:AI384"/>
    <mergeCell ref="V383:V384"/>
    <mergeCell ref="W383:W384"/>
    <mergeCell ref="X383:X384"/>
    <mergeCell ref="Y383:Y384"/>
    <mergeCell ref="Z383:Z384"/>
    <mergeCell ref="AB383:AB384"/>
    <mergeCell ref="L383:L384"/>
    <mergeCell ref="M383:M384"/>
    <mergeCell ref="N383:N384"/>
    <mergeCell ref="O383:O384"/>
    <mergeCell ref="Q383:Q384"/>
    <mergeCell ref="T383:T384"/>
    <mergeCell ref="BX382:CB382"/>
    <mergeCell ref="CD382:CI382"/>
    <mergeCell ref="B383:B384"/>
    <mergeCell ref="D383:D384"/>
    <mergeCell ref="E383:E384"/>
    <mergeCell ref="F383:F384"/>
    <mergeCell ref="G383:G384"/>
    <mergeCell ref="H383:H384"/>
    <mergeCell ref="J383:J384"/>
    <mergeCell ref="K383:K384"/>
    <mergeCell ref="CI356:CI357"/>
    <mergeCell ref="CK356:CK357"/>
    <mergeCell ref="D382:H382"/>
    <mergeCell ref="J382:O382"/>
    <mergeCell ref="V382:Z382"/>
    <mergeCell ref="AB382:AG382"/>
    <mergeCell ref="AN382:AR382"/>
    <mergeCell ref="AT382:AY382"/>
    <mergeCell ref="BF382:BJ382"/>
    <mergeCell ref="BL382:BQ382"/>
    <mergeCell ref="CB356:CB357"/>
    <mergeCell ref="CD356:CD357"/>
    <mergeCell ref="CE356:CE357"/>
    <mergeCell ref="CF356:CF357"/>
    <mergeCell ref="CG356:CG357"/>
    <mergeCell ref="CH356:CH357"/>
    <mergeCell ref="BS356:BS357"/>
    <mergeCell ref="BV356:BV357"/>
    <mergeCell ref="BX356:BX357"/>
    <mergeCell ref="BY356:BY357"/>
    <mergeCell ref="BZ356:BZ357"/>
    <mergeCell ref="CA356:CA357"/>
    <mergeCell ref="BL356:BL357"/>
    <mergeCell ref="BM356:BM357"/>
    <mergeCell ref="BN356:BN357"/>
    <mergeCell ref="BO356:BO357"/>
    <mergeCell ref="BP356:BP357"/>
    <mergeCell ref="BQ356:BQ357"/>
    <mergeCell ref="BD356:BD357"/>
    <mergeCell ref="BF356:BF357"/>
    <mergeCell ref="BG356:BG357"/>
    <mergeCell ref="BH356:BH357"/>
    <mergeCell ref="BI356:BI357"/>
    <mergeCell ref="BJ356:BJ357"/>
    <mergeCell ref="AU356:AU357"/>
    <mergeCell ref="AV356:AV357"/>
    <mergeCell ref="AW356:AW357"/>
    <mergeCell ref="AX356:AX357"/>
    <mergeCell ref="AY356:AY357"/>
    <mergeCell ref="BA356:BA357"/>
    <mergeCell ref="AN356:AN357"/>
    <mergeCell ref="AO356:AO357"/>
    <mergeCell ref="AP356:AP357"/>
    <mergeCell ref="AQ356:AQ357"/>
    <mergeCell ref="AR356:AR357"/>
    <mergeCell ref="AT356:AT357"/>
    <mergeCell ref="AE356:AE357"/>
    <mergeCell ref="AF356:AF357"/>
    <mergeCell ref="AG356:AG357"/>
    <mergeCell ref="AI356:AI357"/>
    <mergeCell ref="AJ356:AJ357"/>
    <mergeCell ref="AL356:AL357"/>
    <mergeCell ref="X356:X357"/>
    <mergeCell ref="Y356:Y357"/>
    <mergeCell ref="Z356:Z357"/>
    <mergeCell ref="AB356:AB357"/>
    <mergeCell ref="AC356:AC357"/>
    <mergeCell ref="AD356:AD357"/>
    <mergeCell ref="O356:O357"/>
    <mergeCell ref="Q356:Q357"/>
    <mergeCell ref="R356:R357"/>
    <mergeCell ref="T356:T357"/>
    <mergeCell ref="V356:V357"/>
    <mergeCell ref="W356:W357"/>
    <mergeCell ref="H356:H357"/>
    <mergeCell ref="J356:J357"/>
    <mergeCell ref="K356:K357"/>
    <mergeCell ref="L356:L357"/>
    <mergeCell ref="M356:M357"/>
    <mergeCell ref="N356:N357"/>
    <mergeCell ref="AT355:AY355"/>
    <mergeCell ref="BF355:BJ355"/>
    <mergeCell ref="BL355:BQ355"/>
    <mergeCell ref="BX355:CB355"/>
    <mergeCell ref="CD355:CI355"/>
    <mergeCell ref="B356:B357"/>
    <mergeCell ref="D356:D357"/>
    <mergeCell ref="E356:E357"/>
    <mergeCell ref="F356:F357"/>
    <mergeCell ref="G356:G357"/>
    <mergeCell ref="CF329:CF330"/>
    <mergeCell ref="CG329:CG330"/>
    <mergeCell ref="CH329:CH330"/>
    <mergeCell ref="CI329:CI330"/>
    <mergeCell ref="CK329:CK330"/>
    <mergeCell ref="D355:H355"/>
    <mergeCell ref="J355:O355"/>
    <mergeCell ref="V355:Z355"/>
    <mergeCell ref="AB355:AG355"/>
    <mergeCell ref="AN355:AR355"/>
    <mergeCell ref="BY329:BY330"/>
    <mergeCell ref="BZ329:BZ330"/>
    <mergeCell ref="CA329:CA330"/>
    <mergeCell ref="CB329:CB330"/>
    <mergeCell ref="CD329:CD330"/>
    <mergeCell ref="CE329:CE330"/>
    <mergeCell ref="BO329:BO330"/>
    <mergeCell ref="BP329:BP330"/>
    <mergeCell ref="BQ329:BQ330"/>
    <mergeCell ref="BS329:BS330"/>
    <mergeCell ref="BV329:BV330"/>
    <mergeCell ref="BX329:BX330"/>
    <mergeCell ref="BH329:BH330"/>
    <mergeCell ref="BI329:BI330"/>
    <mergeCell ref="BJ329:BJ330"/>
    <mergeCell ref="BL329:BL330"/>
    <mergeCell ref="BM329:BM330"/>
    <mergeCell ref="BN329:BN330"/>
    <mergeCell ref="AX329:AX330"/>
    <mergeCell ref="AY329:AY330"/>
    <mergeCell ref="BA329:BA330"/>
    <mergeCell ref="BD329:BD330"/>
    <mergeCell ref="BF329:BF330"/>
    <mergeCell ref="BG329:BG330"/>
    <mergeCell ref="AQ329:AQ330"/>
    <mergeCell ref="AR329:AR330"/>
    <mergeCell ref="AT329:AT330"/>
    <mergeCell ref="AU329:AU330"/>
    <mergeCell ref="AV329:AV330"/>
    <mergeCell ref="AW329:AW330"/>
    <mergeCell ref="AG329:AG330"/>
    <mergeCell ref="AI329:AI330"/>
    <mergeCell ref="AL329:AL330"/>
    <mergeCell ref="AN329:AN330"/>
    <mergeCell ref="AO329:AO330"/>
    <mergeCell ref="AP329:AP330"/>
    <mergeCell ref="Z329:Z330"/>
    <mergeCell ref="AB329:AB330"/>
    <mergeCell ref="AC329:AC330"/>
    <mergeCell ref="AD329:AD330"/>
    <mergeCell ref="AE329:AE330"/>
    <mergeCell ref="AF329:AF330"/>
    <mergeCell ref="Q329:Q330"/>
    <mergeCell ref="T329:T330"/>
    <mergeCell ref="V329:V330"/>
    <mergeCell ref="W329:W330"/>
    <mergeCell ref="X329:X330"/>
    <mergeCell ref="Y329:Y330"/>
    <mergeCell ref="J329:J330"/>
    <mergeCell ref="K329:K330"/>
    <mergeCell ref="L329:L330"/>
    <mergeCell ref="M329:M330"/>
    <mergeCell ref="N329:N330"/>
    <mergeCell ref="O329:O330"/>
    <mergeCell ref="BF328:BJ328"/>
    <mergeCell ref="BL328:BQ328"/>
    <mergeCell ref="BX328:CB328"/>
    <mergeCell ref="CD328:CI328"/>
    <mergeCell ref="B329:B330"/>
    <mergeCell ref="D329:D330"/>
    <mergeCell ref="E329:E330"/>
    <mergeCell ref="F329:F330"/>
    <mergeCell ref="G329:G330"/>
    <mergeCell ref="H329:H330"/>
    <mergeCell ref="D328:H328"/>
    <mergeCell ref="J328:O328"/>
    <mergeCell ref="V328:Z328"/>
    <mergeCell ref="AB328:AG328"/>
    <mergeCell ref="AN328:AR328"/>
    <mergeCell ref="AT328:AY328"/>
    <mergeCell ref="CE302:CE303"/>
    <mergeCell ref="CF302:CF303"/>
    <mergeCell ref="CG302:CG303"/>
    <mergeCell ref="CH302:CH303"/>
    <mergeCell ref="CI302:CI303"/>
    <mergeCell ref="CK302:CK303"/>
    <mergeCell ref="BX302:BX303"/>
    <mergeCell ref="BY302:BY303"/>
    <mergeCell ref="BZ302:BZ303"/>
    <mergeCell ref="CA302:CA303"/>
    <mergeCell ref="CB302:CB303"/>
    <mergeCell ref="CD302:CD303"/>
    <mergeCell ref="BN302:BN303"/>
    <mergeCell ref="BO302:BO303"/>
    <mergeCell ref="BP302:BP303"/>
    <mergeCell ref="BQ302:BQ303"/>
    <mergeCell ref="BS302:BS303"/>
    <mergeCell ref="BV302:BV303"/>
    <mergeCell ref="BG302:BG303"/>
    <mergeCell ref="BH302:BH303"/>
    <mergeCell ref="BI302:BI303"/>
    <mergeCell ref="BJ302:BJ303"/>
    <mergeCell ref="BL302:BL303"/>
    <mergeCell ref="BM302:BM303"/>
    <mergeCell ref="AW302:AW303"/>
    <mergeCell ref="AX302:AX303"/>
    <mergeCell ref="AY302:AY303"/>
    <mergeCell ref="BA302:BA303"/>
    <mergeCell ref="BD302:BD303"/>
    <mergeCell ref="BF302:BF303"/>
    <mergeCell ref="AP302:AP303"/>
    <mergeCell ref="AQ302:AQ303"/>
    <mergeCell ref="AR302:AR303"/>
    <mergeCell ref="AT302:AT303"/>
    <mergeCell ref="AU302:AU303"/>
    <mergeCell ref="AV302:AV303"/>
    <mergeCell ref="AF302:AF303"/>
    <mergeCell ref="AG302:AG303"/>
    <mergeCell ref="AI302:AI303"/>
    <mergeCell ref="AL302:AL303"/>
    <mergeCell ref="AN302:AN303"/>
    <mergeCell ref="AO302:AO303"/>
    <mergeCell ref="Y302:Y303"/>
    <mergeCell ref="Z302:Z303"/>
    <mergeCell ref="AB302:AB303"/>
    <mergeCell ref="AC302:AC303"/>
    <mergeCell ref="AD302:AD303"/>
    <mergeCell ref="AE302:AE303"/>
    <mergeCell ref="O302:O303"/>
    <mergeCell ref="Q302:Q303"/>
    <mergeCell ref="T302:T303"/>
    <mergeCell ref="V302:V303"/>
    <mergeCell ref="W302:W303"/>
    <mergeCell ref="X302:X303"/>
    <mergeCell ref="H302:H303"/>
    <mergeCell ref="J302:J303"/>
    <mergeCell ref="K302:K303"/>
    <mergeCell ref="L302:L303"/>
    <mergeCell ref="M302:M303"/>
    <mergeCell ref="N302:N303"/>
    <mergeCell ref="AT301:AY301"/>
    <mergeCell ref="BF301:BJ301"/>
    <mergeCell ref="BL301:BQ301"/>
    <mergeCell ref="BX301:CB301"/>
    <mergeCell ref="CD301:CI301"/>
    <mergeCell ref="B302:B303"/>
    <mergeCell ref="D302:D303"/>
    <mergeCell ref="E302:E303"/>
    <mergeCell ref="F302:F303"/>
    <mergeCell ref="G302:G303"/>
    <mergeCell ref="CF275:CF276"/>
    <mergeCell ref="CG275:CG276"/>
    <mergeCell ref="CH275:CH276"/>
    <mergeCell ref="CI275:CI276"/>
    <mergeCell ref="CK275:CK276"/>
    <mergeCell ref="D301:H301"/>
    <mergeCell ref="J301:O301"/>
    <mergeCell ref="V301:Z301"/>
    <mergeCell ref="AB301:AG301"/>
    <mergeCell ref="AN301:AR301"/>
    <mergeCell ref="BY275:BY276"/>
    <mergeCell ref="BZ275:BZ276"/>
    <mergeCell ref="CA275:CA276"/>
    <mergeCell ref="CB275:CB276"/>
    <mergeCell ref="CD275:CD276"/>
    <mergeCell ref="CE275:CE276"/>
    <mergeCell ref="BO275:BO276"/>
    <mergeCell ref="BP275:BP276"/>
    <mergeCell ref="BQ275:BQ276"/>
    <mergeCell ref="BS275:BS276"/>
    <mergeCell ref="BV275:BV276"/>
    <mergeCell ref="BX275:BX276"/>
    <mergeCell ref="BH275:BH276"/>
    <mergeCell ref="BI275:BI276"/>
    <mergeCell ref="BJ275:BJ276"/>
    <mergeCell ref="BL275:BL276"/>
    <mergeCell ref="BM275:BM276"/>
    <mergeCell ref="BN275:BN276"/>
    <mergeCell ref="AX275:AX276"/>
    <mergeCell ref="AY275:AY276"/>
    <mergeCell ref="BA275:BA276"/>
    <mergeCell ref="BD275:BD276"/>
    <mergeCell ref="BF275:BF276"/>
    <mergeCell ref="BG275:BG276"/>
    <mergeCell ref="AQ275:AQ276"/>
    <mergeCell ref="AR275:AR276"/>
    <mergeCell ref="AT275:AT276"/>
    <mergeCell ref="AU275:AU276"/>
    <mergeCell ref="AV275:AV276"/>
    <mergeCell ref="AW275:AW276"/>
    <mergeCell ref="AG275:AG276"/>
    <mergeCell ref="AI275:AI276"/>
    <mergeCell ref="AL275:AL276"/>
    <mergeCell ref="AN275:AN276"/>
    <mergeCell ref="AO275:AO276"/>
    <mergeCell ref="AP275:AP276"/>
    <mergeCell ref="Z275:Z276"/>
    <mergeCell ref="AB275:AB276"/>
    <mergeCell ref="AC275:AC276"/>
    <mergeCell ref="AD275:AD276"/>
    <mergeCell ref="AE275:AE276"/>
    <mergeCell ref="AF275:AF276"/>
    <mergeCell ref="Q275:Q276"/>
    <mergeCell ref="T275:T276"/>
    <mergeCell ref="V275:V276"/>
    <mergeCell ref="W275:W276"/>
    <mergeCell ref="X275:X276"/>
    <mergeCell ref="Y275:Y276"/>
    <mergeCell ref="J275:J276"/>
    <mergeCell ref="K275:K276"/>
    <mergeCell ref="L275:L276"/>
    <mergeCell ref="M275:M276"/>
    <mergeCell ref="N275:N276"/>
    <mergeCell ref="O275:O276"/>
    <mergeCell ref="BF274:BJ274"/>
    <mergeCell ref="BL274:BQ274"/>
    <mergeCell ref="BX274:CB274"/>
    <mergeCell ref="CD274:CI274"/>
    <mergeCell ref="B275:B276"/>
    <mergeCell ref="D275:D276"/>
    <mergeCell ref="E275:E276"/>
    <mergeCell ref="F275:F276"/>
    <mergeCell ref="G275:G276"/>
    <mergeCell ref="H275:H276"/>
    <mergeCell ref="CG248:CG249"/>
    <mergeCell ref="CH248:CH249"/>
    <mergeCell ref="CI248:CI249"/>
    <mergeCell ref="CK248:CK249"/>
    <mergeCell ref="D274:H274"/>
    <mergeCell ref="J274:O274"/>
    <mergeCell ref="V274:Z274"/>
    <mergeCell ref="AB274:AG274"/>
    <mergeCell ref="AN274:AR274"/>
    <mergeCell ref="AT274:AY274"/>
    <mergeCell ref="BZ248:BZ249"/>
    <mergeCell ref="CA248:CA249"/>
    <mergeCell ref="CB248:CB249"/>
    <mergeCell ref="CD248:CD249"/>
    <mergeCell ref="CE248:CE249"/>
    <mergeCell ref="CF248:CF249"/>
    <mergeCell ref="BP248:BP249"/>
    <mergeCell ref="BQ248:BQ249"/>
    <mergeCell ref="BS248:BS249"/>
    <mergeCell ref="BV248:BV249"/>
    <mergeCell ref="BX248:BX249"/>
    <mergeCell ref="BY248:BY249"/>
    <mergeCell ref="BI248:BI249"/>
    <mergeCell ref="BJ248:BJ249"/>
    <mergeCell ref="BL248:BL249"/>
    <mergeCell ref="BM248:BM249"/>
    <mergeCell ref="BN248:BN249"/>
    <mergeCell ref="BO248:BO249"/>
    <mergeCell ref="AY248:AY249"/>
    <mergeCell ref="BA248:BA249"/>
    <mergeCell ref="BD248:BD249"/>
    <mergeCell ref="BF248:BF249"/>
    <mergeCell ref="BG248:BG249"/>
    <mergeCell ref="BH248:BH249"/>
    <mergeCell ref="AR248:AR249"/>
    <mergeCell ref="AT248:AT249"/>
    <mergeCell ref="AU248:AU249"/>
    <mergeCell ref="AV248:AV249"/>
    <mergeCell ref="AW248:AW249"/>
    <mergeCell ref="AX248:AX249"/>
    <mergeCell ref="AI248:AI249"/>
    <mergeCell ref="AL248:AL249"/>
    <mergeCell ref="AN248:AN249"/>
    <mergeCell ref="AO248:AO249"/>
    <mergeCell ref="AP248:AP249"/>
    <mergeCell ref="AQ248:AQ249"/>
    <mergeCell ref="AB248:AB249"/>
    <mergeCell ref="AC248:AC249"/>
    <mergeCell ref="AD248:AD249"/>
    <mergeCell ref="AE248:AE249"/>
    <mergeCell ref="AF248:AF249"/>
    <mergeCell ref="AG248:AG249"/>
    <mergeCell ref="T248:T249"/>
    <mergeCell ref="V248:V249"/>
    <mergeCell ref="W248:W249"/>
    <mergeCell ref="X248:X249"/>
    <mergeCell ref="Y248:Y249"/>
    <mergeCell ref="Z248:Z249"/>
    <mergeCell ref="K248:K249"/>
    <mergeCell ref="L248:L249"/>
    <mergeCell ref="M248:M249"/>
    <mergeCell ref="N248:N249"/>
    <mergeCell ref="O248:O249"/>
    <mergeCell ref="Q248:Q249"/>
    <mergeCell ref="BL247:BQ247"/>
    <mergeCell ref="BX247:CB247"/>
    <mergeCell ref="CD247:CI247"/>
    <mergeCell ref="B248:B249"/>
    <mergeCell ref="D248:D249"/>
    <mergeCell ref="E248:E249"/>
    <mergeCell ref="F248:F249"/>
    <mergeCell ref="G248:G249"/>
    <mergeCell ref="H248:H249"/>
    <mergeCell ref="J248:J249"/>
    <mergeCell ref="CH221:CH222"/>
    <mergeCell ref="CI221:CI222"/>
    <mergeCell ref="CK221:CK222"/>
    <mergeCell ref="D247:H247"/>
    <mergeCell ref="J247:O247"/>
    <mergeCell ref="V247:Z247"/>
    <mergeCell ref="AB247:AG247"/>
    <mergeCell ref="AN247:AR247"/>
    <mergeCell ref="AT247:AY247"/>
    <mergeCell ref="BF247:BJ247"/>
    <mergeCell ref="CA221:CA222"/>
    <mergeCell ref="CB221:CB222"/>
    <mergeCell ref="CD221:CD222"/>
    <mergeCell ref="CE221:CE222"/>
    <mergeCell ref="CF221:CF222"/>
    <mergeCell ref="CG221:CG222"/>
    <mergeCell ref="BQ221:BQ222"/>
    <mergeCell ref="BS221:BS222"/>
    <mergeCell ref="BV221:BV222"/>
    <mergeCell ref="BX221:BX222"/>
    <mergeCell ref="BY221:BY222"/>
    <mergeCell ref="BZ221:BZ222"/>
    <mergeCell ref="BJ221:BJ222"/>
    <mergeCell ref="BL221:BL222"/>
    <mergeCell ref="BM221:BM222"/>
    <mergeCell ref="BN221:BN222"/>
    <mergeCell ref="BO221:BO222"/>
    <mergeCell ref="BP221:BP222"/>
    <mergeCell ref="BA221:BA222"/>
    <mergeCell ref="BD221:BD222"/>
    <mergeCell ref="BF221:BF222"/>
    <mergeCell ref="BG221:BG222"/>
    <mergeCell ref="BH221:BH222"/>
    <mergeCell ref="BI221:BI222"/>
    <mergeCell ref="AT221:AT222"/>
    <mergeCell ref="AU221:AU222"/>
    <mergeCell ref="AV221:AV222"/>
    <mergeCell ref="AW221:AW222"/>
    <mergeCell ref="AX221:AX222"/>
    <mergeCell ref="AY221:AY222"/>
    <mergeCell ref="AL221:AL222"/>
    <mergeCell ref="AN221:AN222"/>
    <mergeCell ref="AO221:AO222"/>
    <mergeCell ref="AP221:AP222"/>
    <mergeCell ref="AQ221:AQ222"/>
    <mergeCell ref="AR221:AR222"/>
    <mergeCell ref="AD221:AD222"/>
    <mergeCell ref="AE221:AE222"/>
    <mergeCell ref="AF221:AF222"/>
    <mergeCell ref="AG221:AG222"/>
    <mergeCell ref="AI221:AI222"/>
    <mergeCell ref="AJ221:AJ222"/>
    <mergeCell ref="W221:W222"/>
    <mergeCell ref="X221:X222"/>
    <mergeCell ref="Y221:Y222"/>
    <mergeCell ref="Z221:Z222"/>
    <mergeCell ref="AB221:AB222"/>
    <mergeCell ref="AC221:AC222"/>
    <mergeCell ref="M221:M222"/>
    <mergeCell ref="N221:N222"/>
    <mergeCell ref="O221:O222"/>
    <mergeCell ref="Q221:Q222"/>
    <mergeCell ref="T221:T222"/>
    <mergeCell ref="V221:V222"/>
    <mergeCell ref="CD220:CI220"/>
    <mergeCell ref="B221:B222"/>
    <mergeCell ref="D221:D222"/>
    <mergeCell ref="E221:E222"/>
    <mergeCell ref="F221:F222"/>
    <mergeCell ref="G221:G222"/>
    <mergeCell ref="H221:H222"/>
    <mergeCell ref="J221:J222"/>
    <mergeCell ref="K221:K222"/>
    <mergeCell ref="L221:L222"/>
    <mergeCell ref="CK194:CK195"/>
    <mergeCell ref="D220:H220"/>
    <mergeCell ref="J220:O220"/>
    <mergeCell ref="V220:Z220"/>
    <mergeCell ref="AB220:AG220"/>
    <mergeCell ref="AN220:AR220"/>
    <mergeCell ref="AT220:AY220"/>
    <mergeCell ref="BF220:BJ220"/>
    <mergeCell ref="BL220:BQ220"/>
    <mergeCell ref="BX220:CB220"/>
    <mergeCell ref="CD194:CD195"/>
    <mergeCell ref="CE194:CE195"/>
    <mergeCell ref="CF194:CF195"/>
    <mergeCell ref="CG194:CG195"/>
    <mergeCell ref="CH194:CH195"/>
    <mergeCell ref="CI194:CI195"/>
    <mergeCell ref="BV194:BV195"/>
    <mergeCell ref="BX194:BX195"/>
    <mergeCell ref="BY194:BY195"/>
    <mergeCell ref="BZ194:BZ195"/>
    <mergeCell ref="CA194:CA195"/>
    <mergeCell ref="CB194:CB195"/>
    <mergeCell ref="BM194:BM195"/>
    <mergeCell ref="BN194:BN195"/>
    <mergeCell ref="BO194:BO195"/>
    <mergeCell ref="BP194:BP195"/>
    <mergeCell ref="BQ194:BQ195"/>
    <mergeCell ref="BS194:BS195"/>
    <mergeCell ref="BF194:BF195"/>
    <mergeCell ref="BG194:BG195"/>
    <mergeCell ref="BH194:BH195"/>
    <mergeCell ref="BI194:BI195"/>
    <mergeCell ref="BJ194:BJ195"/>
    <mergeCell ref="BL194:BL195"/>
    <mergeCell ref="AV194:AV195"/>
    <mergeCell ref="AW194:AW195"/>
    <mergeCell ref="AX194:AX195"/>
    <mergeCell ref="AY194:AY195"/>
    <mergeCell ref="BA194:BA195"/>
    <mergeCell ref="BD194:BD195"/>
    <mergeCell ref="AO194:AO195"/>
    <mergeCell ref="AP194:AP195"/>
    <mergeCell ref="AQ194:AQ195"/>
    <mergeCell ref="AR194:AR195"/>
    <mergeCell ref="AT194:AT195"/>
    <mergeCell ref="AU194:AU195"/>
    <mergeCell ref="AF194:AF195"/>
    <mergeCell ref="AG194:AG195"/>
    <mergeCell ref="AI194:AI195"/>
    <mergeCell ref="AJ194:AJ195"/>
    <mergeCell ref="AL194:AL195"/>
    <mergeCell ref="AN194:AN195"/>
    <mergeCell ref="Y194:Y195"/>
    <mergeCell ref="Z194:Z195"/>
    <mergeCell ref="AB194:AB195"/>
    <mergeCell ref="AC194:AC195"/>
    <mergeCell ref="AD194:AD195"/>
    <mergeCell ref="AE194:AE195"/>
    <mergeCell ref="O194:O195"/>
    <mergeCell ref="Q194:Q195"/>
    <mergeCell ref="T194:T195"/>
    <mergeCell ref="V194:V195"/>
    <mergeCell ref="W194:W195"/>
    <mergeCell ref="X194:X195"/>
    <mergeCell ref="H194:H195"/>
    <mergeCell ref="J194:J195"/>
    <mergeCell ref="K194:K195"/>
    <mergeCell ref="L194:L195"/>
    <mergeCell ref="M194:M195"/>
    <mergeCell ref="N194:N195"/>
    <mergeCell ref="AT193:AY193"/>
    <mergeCell ref="BF193:BJ193"/>
    <mergeCell ref="BL193:BQ193"/>
    <mergeCell ref="BX193:CB193"/>
    <mergeCell ref="CD193:CI193"/>
    <mergeCell ref="B194:B195"/>
    <mergeCell ref="D194:D195"/>
    <mergeCell ref="E194:E195"/>
    <mergeCell ref="F194:F195"/>
    <mergeCell ref="G194:G195"/>
    <mergeCell ref="CF167:CF168"/>
    <mergeCell ref="CG167:CG168"/>
    <mergeCell ref="CH167:CH168"/>
    <mergeCell ref="CI167:CI168"/>
    <mergeCell ref="CK167:CK168"/>
    <mergeCell ref="D193:H193"/>
    <mergeCell ref="J193:O193"/>
    <mergeCell ref="V193:Z193"/>
    <mergeCell ref="AB193:AG193"/>
    <mergeCell ref="AN193:AR193"/>
    <mergeCell ref="BY167:BY168"/>
    <mergeCell ref="BZ167:BZ168"/>
    <mergeCell ref="CA167:CA168"/>
    <mergeCell ref="CB167:CB168"/>
    <mergeCell ref="CD167:CD168"/>
    <mergeCell ref="CE167:CE168"/>
    <mergeCell ref="BO167:BO168"/>
    <mergeCell ref="BP167:BP168"/>
    <mergeCell ref="BQ167:BQ168"/>
    <mergeCell ref="BS167:BS168"/>
    <mergeCell ref="BV167:BV168"/>
    <mergeCell ref="BX167:BX168"/>
    <mergeCell ref="BH167:BH168"/>
    <mergeCell ref="BI167:BI168"/>
    <mergeCell ref="BJ167:BJ168"/>
    <mergeCell ref="BL167:BL168"/>
    <mergeCell ref="BM167:BM168"/>
    <mergeCell ref="BN167:BN168"/>
    <mergeCell ref="AX167:AX168"/>
    <mergeCell ref="AY167:AY168"/>
    <mergeCell ref="BA167:BA168"/>
    <mergeCell ref="BD167:BD168"/>
    <mergeCell ref="BF167:BF168"/>
    <mergeCell ref="BG167:BG168"/>
    <mergeCell ref="AQ167:AQ168"/>
    <mergeCell ref="AR167:AR168"/>
    <mergeCell ref="AT167:AT168"/>
    <mergeCell ref="AU167:AU168"/>
    <mergeCell ref="AV167:AV168"/>
    <mergeCell ref="AW167:AW168"/>
    <mergeCell ref="AG167:AG168"/>
    <mergeCell ref="AI167:AI168"/>
    <mergeCell ref="AL167:AL168"/>
    <mergeCell ref="AN167:AN168"/>
    <mergeCell ref="AO167:AO168"/>
    <mergeCell ref="AP167:AP168"/>
    <mergeCell ref="Z167:Z168"/>
    <mergeCell ref="AB167:AB168"/>
    <mergeCell ref="AC167:AC168"/>
    <mergeCell ref="AD167:AD168"/>
    <mergeCell ref="AE167:AE168"/>
    <mergeCell ref="AF167:AF168"/>
    <mergeCell ref="Q167:Q168"/>
    <mergeCell ref="T167:T168"/>
    <mergeCell ref="V167:V168"/>
    <mergeCell ref="W167:W168"/>
    <mergeCell ref="X167:X168"/>
    <mergeCell ref="Y167:Y168"/>
    <mergeCell ref="J167:J168"/>
    <mergeCell ref="K167:K168"/>
    <mergeCell ref="L167:L168"/>
    <mergeCell ref="M167:M168"/>
    <mergeCell ref="N167:N168"/>
    <mergeCell ref="O167:O168"/>
    <mergeCell ref="BF166:BJ166"/>
    <mergeCell ref="BL166:BQ166"/>
    <mergeCell ref="BX166:CB166"/>
    <mergeCell ref="CD166:CI166"/>
    <mergeCell ref="B167:B168"/>
    <mergeCell ref="D167:D168"/>
    <mergeCell ref="E167:E168"/>
    <mergeCell ref="F167:F168"/>
    <mergeCell ref="G167:G168"/>
    <mergeCell ref="H167:H168"/>
    <mergeCell ref="D166:H166"/>
    <mergeCell ref="J166:O166"/>
    <mergeCell ref="V166:Z166"/>
    <mergeCell ref="AB166:AG166"/>
    <mergeCell ref="AN166:AR166"/>
    <mergeCell ref="AT166:AY166"/>
    <mergeCell ref="CE140:CE141"/>
    <mergeCell ref="CF140:CF141"/>
    <mergeCell ref="CG140:CG141"/>
    <mergeCell ref="CH140:CH141"/>
    <mergeCell ref="CI140:CI141"/>
    <mergeCell ref="CK140:CK141"/>
    <mergeCell ref="BX140:BX141"/>
    <mergeCell ref="BY140:BY141"/>
    <mergeCell ref="BZ140:BZ141"/>
    <mergeCell ref="CA140:CA141"/>
    <mergeCell ref="CB140:CB141"/>
    <mergeCell ref="CD140:CD141"/>
    <mergeCell ref="BN140:BN141"/>
    <mergeCell ref="BO140:BO141"/>
    <mergeCell ref="BP140:BP141"/>
    <mergeCell ref="BQ140:BQ141"/>
    <mergeCell ref="BS140:BS141"/>
    <mergeCell ref="BV140:BV141"/>
    <mergeCell ref="BG140:BG141"/>
    <mergeCell ref="BH140:BH141"/>
    <mergeCell ref="BI140:BI141"/>
    <mergeCell ref="BJ140:BJ141"/>
    <mergeCell ref="BL140:BL141"/>
    <mergeCell ref="BM140:BM141"/>
    <mergeCell ref="AW140:AW141"/>
    <mergeCell ref="AX140:AX141"/>
    <mergeCell ref="AY140:AY141"/>
    <mergeCell ref="BA140:BA141"/>
    <mergeCell ref="BD140:BD141"/>
    <mergeCell ref="BF140:BF141"/>
    <mergeCell ref="AP140:AP141"/>
    <mergeCell ref="AQ140:AQ141"/>
    <mergeCell ref="AR140:AR141"/>
    <mergeCell ref="AT140:AT141"/>
    <mergeCell ref="AU140:AU141"/>
    <mergeCell ref="AV140:AV141"/>
    <mergeCell ref="AF140:AF141"/>
    <mergeCell ref="AG140:AG141"/>
    <mergeCell ref="AI140:AI141"/>
    <mergeCell ref="AL140:AL141"/>
    <mergeCell ref="AN140:AN141"/>
    <mergeCell ref="AO140:AO141"/>
    <mergeCell ref="Y140:Y141"/>
    <mergeCell ref="Z140:Z141"/>
    <mergeCell ref="AB140:AB141"/>
    <mergeCell ref="AC140:AC141"/>
    <mergeCell ref="AD140:AD141"/>
    <mergeCell ref="AE140:AE141"/>
    <mergeCell ref="Q140:Q141"/>
    <mergeCell ref="R140:R141"/>
    <mergeCell ref="T140:T141"/>
    <mergeCell ref="V140:V141"/>
    <mergeCell ref="W140:W141"/>
    <mergeCell ref="X140:X141"/>
    <mergeCell ref="J140:J141"/>
    <mergeCell ref="K140:K141"/>
    <mergeCell ref="L140:L141"/>
    <mergeCell ref="M140:M141"/>
    <mergeCell ref="N140:N141"/>
    <mergeCell ref="O140:O141"/>
    <mergeCell ref="BF139:BJ139"/>
    <mergeCell ref="BL139:BQ139"/>
    <mergeCell ref="BX139:CB139"/>
    <mergeCell ref="CD139:CI139"/>
    <mergeCell ref="B140:B141"/>
    <mergeCell ref="D140:D141"/>
    <mergeCell ref="E140:E141"/>
    <mergeCell ref="F140:F141"/>
    <mergeCell ref="G140:G141"/>
    <mergeCell ref="H140:H141"/>
    <mergeCell ref="D139:H139"/>
    <mergeCell ref="J139:O139"/>
    <mergeCell ref="V139:Z139"/>
    <mergeCell ref="AB139:AG139"/>
    <mergeCell ref="AN139:AR139"/>
    <mergeCell ref="AT139:AY139"/>
    <mergeCell ref="CE113:CE114"/>
    <mergeCell ref="CF113:CF114"/>
    <mergeCell ref="CG113:CG114"/>
    <mergeCell ref="CH113:CH114"/>
    <mergeCell ref="CI113:CI114"/>
    <mergeCell ref="CK113:CK114"/>
    <mergeCell ref="BX113:BX114"/>
    <mergeCell ref="BY113:BY114"/>
    <mergeCell ref="BZ113:BZ114"/>
    <mergeCell ref="CA113:CA114"/>
    <mergeCell ref="CB113:CB114"/>
    <mergeCell ref="CD113:CD114"/>
    <mergeCell ref="BN113:BN114"/>
    <mergeCell ref="BO113:BO114"/>
    <mergeCell ref="BP113:BP114"/>
    <mergeCell ref="BQ113:BQ114"/>
    <mergeCell ref="BS113:BS114"/>
    <mergeCell ref="BV113:BV114"/>
    <mergeCell ref="BG113:BG114"/>
    <mergeCell ref="BH113:BH114"/>
    <mergeCell ref="BI113:BI114"/>
    <mergeCell ref="BJ113:BJ114"/>
    <mergeCell ref="BL113:BL114"/>
    <mergeCell ref="BM113:BM114"/>
    <mergeCell ref="AW113:AW114"/>
    <mergeCell ref="AX113:AX114"/>
    <mergeCell ref="AY113:AY114"/>
    <mergeCell ref="BA113:BA114"/>
    <mergeCell ref="BD113:BD114"/>
    <mergeCell ref="BF113:BF114"/>
    <mergeCell ref="AP113:AP114"/>
    <mergeCell ref="AQ113:AQ114"/>
    <mergeCell ref="AR113:AR114"/>
    <mergeCell ref="AT113:AT114"/>
    <mergeCell ref="AU113:AU114"/>
    <mergeCell ref="AV113:AV114"/>
    <mergeCell ref="AG113:AG114"/>
    <mergeCell ref="AI113:AI114"/>
    <mergeCell ref="AJ113:AJ114"/>
    <mergeCell ref="AL113:AL114"/>
    <mergeCell ref="AN113:AN114"/>
    <mergeCell ref="AO113:AO114"/>
    <mergeCell ref="Z113:Z114"/>
    <mergeCell ref="AB113:AB114"/>
    <mergeCell ref="AC113:AC114"/>
    <mergeCell ref="AD113:AD114"/>
    <mergeCell ref="AE113:AE114"/>
    <mergeCell ref="AF113:AF114"/>
    <mergeCell ref="Q113:Q114"/>
    <mergeCell ref="T113:T114"/>
    <mergeCell ref="V113:V114"/>
    <mergeCell ref="W113:W114"/>
    <mergeCell ref="X113:X114"/>
    <mergeCell ref="Y113:Y114"/>
    <mergeCell ref="J113:J114"/>
    <mergeCell ref="K113:K114"/>
    <mergeCell ref="L113:L114"/>
    <mergeCell ref="M113:M114"/>
    <mergeCell ref="N113:N114"/>
    <mergeCell ref="O113:O114"/>
    <mergeCell ref="BF112:BJ112"/>
    <mergeCell ref="BL112:BQ112"/>
    <mergeCell ref="BX112:CB112"/>
    <mergeCell ref="CD112:CI112"/>
    <mergeCell ref="B113:B114"/>
    <mergeCell ref="D113:D114"/>
    <mergeCell ref="E113:E114"/>
    <mergeCell ref="F113:F114"/>
    <mergeCell ref="G113:G114"/>
    <mergeCell ref="H113:H114"/>
    <mergeCell ref="CG86:CG87"/>
    <mergeCell ref="CH86:CH87"/>
    <mergeCell ref="CI86:CI87"/>
    <mergeCell ref="CK86:CK87"/>
    <mergeCell ref="D112:H112"/>
    <mergeCell ref="J112:O112"/>
    <mergeCell ref="V112:Z112"/>
    <mergeCell ref="AB112:AG112"/>
    <mergeCell ref="AN112:AR112"/>
    <mergeCell ref="AT112:AY112"/>
    <mergeCell ref="BZ86:BZ87"/>
    <mergeCell ref="CA86:CA87"/>
    <mergeCell ref="CB86:CB87"/>
    <mergeCell ref="CD86:CD87"/>
    <mergeCell ref="CE86:CE87"/>
    <mergeCell ref="CF86:CF87"/>
    <mergeCell ref="BP86:BP87"/>
    <mergeCell ref="BQ86:BQ87"/>
    <mergeCell ref="BS86:BS87"/>
    <mergeCell ref="BV86:BV87"/>
    <mergeCell ref="BX86:BX87"/>
    <mergeCell ref="BY86:BY87"/>
    <mergeCell ref="BI86:BI87"/>
    <mergeCell ref="BJ86:BJ87"/>
    <mergeCell ref="BL86:BL87"/>
    <mergeCell ref="BM86:BM87"/>
    <mergeCell ref="BN86:BN87"/>
    <mergeCell ref="BO86:BO87"/>
    <mergeCell ref="AY86:AY87"/>
    <mergeCell ref="BA86:BA87"/>
    <mergeCell ref="BD86:BD87"/>
    <mergeCell ref="BF86:BF87"/>
    <mergeCell ref="BG86:BG87"/>
    <mergeCell ref="BH86:BH87"/>
    <mergeCell ref="AR86:AR87"/>
    <mergeCell ref="AT86:AT87"/>
    <mergeCell ref="AU86:AU87"/>
    <mergeCell ref="AV86:AV87"/>
    <mergeCell ref="AW86:AW87"/>
    <mergeCell ref="AX86:AX87"/>
    <mergeCell ref="AI86:AI87"/>
    <mergeCell ref="AL86:AL87"/>
    <mergeCell ref="AN86:AN87"/>
    <mergeCell ref="AO86:AO87"/>
    <mergeCell ref="AP86:AP87"/>
    <mergeCell ref="AQ86:AQ87"/>
    <mergeCell ref="AB86:AB87"/>
    <mergeCell ref="AC86:AC87"/>
    <mergeCell ref="AD86:AD87"/>
    <mergeCell ref="AE86:AE87"/>
    <mergeCell ref="AF86:AF87"/>
    <mergeCell ref="AG86:AG87"/>
    <mergeCell ref="T86:T87"/>
    <mergeCell ref="V86:V87"/>
    <mergeCell ref="W86:W87"/>
    <mergeCell ref="X86:X87"/>
    <mergeCell ref="Y86:Y87"/>
    <mergeCell ref="Z86:Z87"/>
    <mergeCell ref="K86:K87"/>
    <mergeCell ref="L86:L87"/>
    <mergeCell ref="M86:M87"/>
    <mergeCell ref="N86:N87"/>
    <mergeCell ref="O86:O87"/>
    <mergeCell ref="Q86:Q87"/>
    <mergeCell ref="BL85:BQ85"/>
    <mergeCell ref="BX85:CB85"/>
    <mergeCell ref="CD85:CI85"/>
    <mergeCell ref="B86:B87"/>
    <mergeCell ref="D86:D87"/>
    <mergeCell ref="E86:E87"/>
    <mergeCell ref="F86:F87"/>
    <mergeCell ref="G86:G87"/>
    <mergeCell ref="H86:H87"/>
    <mergeCell ref="J86:J87"/>
    <mergeCell ref="CH59:CH60"/>
    <mergeCell ref="CI59:CI60"/>
    <mergeCell ref="CK59:CK60"/>
    <mergeCell ref="D85:H85"/>
    <mergeCell ref="J85:O85"/>
    <mergeCell ref="V85:Z85"/>
    <mergeCell ref="AB85:AG85"/>
    <mergeCell ref="AN85:AR85"/>
    <mergeCell ref="AT85:AY85"/>
    <mergeCell ref="BF85:BJ85"/>
    <mergeCell ref="CA59:CA60"/>
    <mergeCell ref="CB59:CB60"/>
    <mergeCell ref="CD59:CD60"/>
    <mergeCell ref="CE59:CE60"/>
    <mergeCell ref="CF59:CF60"/>
    <mergeCell ref="CG59:CG60"/>
    <mergeCell ref="BQ59:BQ60"/>
    <mergeCell ref="BS59:BS60"/>
    <mergeCell ref="BV59:BV60"/>
    <mergeCell ref="BX59:BX60"/>
    <mergeCell ref="BY59:BY60"/>
    <mergeCell ref="BZ59:BZ60"/>
    <mergeCell ref="BJ59:BJ60"/>
    <mergeCell ref="BL59:BL60"/>
    <mergeCell ref="BM59:BM60"/>
    <mergeCell ref="BN59:BN60"/>
    <mergeCell ref="BO59:BO60"/>
    <mergeCell ref="BP59:BP60"/>
    <mergeCell ref="BA59:BA60"/>
    <mergeCell ref="BD59:BD60"/>
    <mergeCell ref="BF59:BF60"/>
    <mergeCell ref="BG59:BG60"/>
    <mergeCell ref="BH59:BH60"/>
    <mergeCell ref="BI59:BI60"/>
    <mergeCell ref="AT59:AT60"/>
    <mergeCell ref="AU59:AU60"/>
    <mergeCell ref="AV59:AV60"/>
    <mergeCell ref="AW59:AW60"/>
    <mergeCell ref="AX59:AX60"/>
    <mergeCell ref="AY59:AY60"/>
    <mergeCell ref="AL59:AL60"/>
    <mergeCell ref="AN59:AN60"/>
    <mergeCell ref="AO59:AO60"/>
    <mergeCell ref="AP59:AP60"/>
    <mergeCell ref="AQ59:AQ60"/>
    <mergeCell ref="AR59:AR60"/>
    <mergeCell ref="AC59:AC60"/>
    <mergeCell ref="AD59:AD60"/>
    <mergeCell ref="AE59:AE60"/>
    <mergeCell ref="AF59:AF60"/>
    <mergeCell ref="AG59:AG60"/>
    <mergeCell ref="AI59:AI60"/>
    <mergeCell ref="V59:V60"/>
    <mergeCell ref="W59:W60"/>
    <mergeCell ref="X59:X60"/>
    <mergeCell ref="Y59:Y60"/>
    <mergeCell ref="Z59:Z60"/>
    <mergeCell ref="AB59:AB60"/>
    <mergeCell ref="L59:L60"/>
    <mergeCell ref="M59:M60"/>
    <mergeCell ref="N59:N60"/>
    <mergeCell ref="O59:O60"/>
    <mergeCell ref="Q59:Q60"/>
    <mergeCell ref="T59:T60"/>
    <mergeCell ref="BX58:CB58"/>
    <mergeCell ref="CD58:CI58"/>
    <mergeCell ref="B59:B60"/>
    <mergeCell ref="D59:D60"/>
    <mergeCell ref="E59:E60"/>
    <mergeCell ref="F59:F60"/>
    <mergeCell ref="G59:G60"/>
    <mergeCell ref="H59:H60"/>
    <mergeCell ref="J59:J60"/>
    <mergeCell ref="K59:K60"/>
    <mergeCell ref="CI32:CI33"/>
    <mergeCell ref="CK32:CK33"/>
    <mergeCell ref="D58:H58"/>
    <mergeCell ref="J58:O58"/>
    <mergeCell ref="V58:Z58"/>
    <mergeCell ref="AB58:AG58"/>
    <mergeCell ref="AN58:AR58"/>
    <mergeCell ref="AT58:AY58"/>
    <mergeCell ref="BF58:BJ58"/>
    <mergeCell ref="BL58:BQ58"/>
    <mergeCell ref="CB32:CB33"/>
    <mergeCell ref="CD32:CD33"/>
    <mergeCell ref="CE32:CE33"/>
    <mergeCell ref="CF32:CF33"/>
    <mergeCell ref="CG32:CG33"/>
    <mergeCell ref="CH32:CH33"/>
    <mergeCell ref="BS32:BS33"/>
    <mergeCell ref="BV32:BV33"/>
    <mergeCell ref="BX32:BX33"/>
    <mergeCell ref="BY32:BY33"/>
    <mergeCell ref="BZ32:BZ33"/>
    <mergeCell ref="CA32:CA33"/>
    <mergeCell ref="BL32:BL33"/>
    <mergeCell ref="BM32:BM33"/>
    <mergeCell ref="BN32:BN33"/>
    <mergeCell ref="BO32:BO33"/>
    <mergeCell ref="BP32:BP33"/>
    <mergeCell ref="BQ32:BQ33"/>
    <mergeCell ref="BD32:BD33"/>
    <mergeCell ref="BF32:BF33"/>
    <mergeCell ref="BG32:BG33"/>
    <mergeCell ref="BH32:BH33"/>
    <mergeCell ref="BI32:BI33"/>
    <mergeCell ref="BJ32:BJ33"/>
    <mergeCell ref="AU32:AU33"/>
    <mergeCell ref="AV32:AV33"/>
    <mergeCell ref="AW32:AW33"/>
    <mergeCell ref="AX32:AX33"/>
    <mergeCell ref="AY32:AY33"/>
    <mergeCell ref="BA32:BA33"/>
    <mergeCell ref="AN32:AN33"/>
    <mergeCell ref="AO32:AO33"/>
    <mergeCell ref="AP32:AP33"/>
    <mergeCell ref="AQ32:AQ33"/>
    <mergeCell ref="AR32:AR33"/>
    <mergeCell ref="AT32:AT33"/>
    <mergeCell ref="AD32:AD33"/>
    <mergeCell ref="AE32:AE33"/>
    <mergeCell ref="AF32:AF33"/>
    <mergeCell ref="AG32:AG33"/>
    <mergeCell ref="AI32:AI33"/>
    <mergeCell ref="AL32:AL33"/>
    <mergeCell ref="W32:W33"/>
    <mergeCell ref="X32:X33"/>
    <mergeCell ref="Y32:Y33"/>
    <mergeCell ref="Z32:Z33"/>
    <mergeCell ref="AB32:AB33"/>
    <mergeCell ref="AC32:AC33"/>
    <mergeCell ref="M32:M33"/>
    <mergeCell ref="N32:N33"/>
    <mergeCell ref="O32:O33"/>
    <mergeCell ref="Q32:Q33"/>
    <mergeCell ref="T32:T33"/>
    <mergeCell ref="V32:V33"/>
    <mergeCell ref="CD31:CI31"/>
    <mergeCell ref="B32:B33"/>
    <mergeCell ref="D32:D33"/>
    <mergeCell ref="E32:E33"/>
    <mergeCell ref="F32:F33"/>
    <mergeCell ref="G32:G33"/>
    <mergeCell ref="H32:H33"/>
    <mergeCell ref="J32:J33"/>
    <mergeCell ref="K32:K33"/>
    <mergeCell ref="L32:L33"/>
    <mergeCell ref="CK5:CK6"/>
    <mergeCell ref="D31:H31"/>
    <mergeCell ref="J31:O31"/>
    <mergeCell ref="V31:Z31"/>
    <mergeCell ref="AB31:AG31"/>
    <mergeCell ref="AN31:AR31"/>
    <mergeCell ref="AT31:AY31"/>
    <mergeCell ref="BF31:BJ31"/>
    <mergeCell ref="BL31:BQ31"/>
    <mergeCell ref="BX31:CB31"/>
    <mergeCell ref="CD5:CD6"/>
    <mergeCell ref="CE5:CE6"/>
    <mergeCell ref="CF5:CF6"/>
    <mergeCell ref="CG5:CG6"/>
    <mergeCell ref="CH5:CH6"/>
    <mergeCell ref="CI5:CI6"/>
    <mergeCell ref="BV5:BV6"/>
    <mergeCell ref="BX5:BX6"/>
    <mergeCell ref="BY5:BY6"/>
    <mergeCell ref="BZ5:BZ6"/>
    <mergeCell ref="CA5:CA6"/>
    <mergeCell ref="CB5:CB6"/>
    <mergeCell ref="BM5:BM6"/>
    <mergeCell ref="BN5:BN6"/>
    <mergeCell ref="BO5:BO6"/>
    <mergeCell ref="BP5:BP6"/>
    <mergeCell ref="BQ5:BQ6"/>
    <mergeCell ref="BS5:BS6"/>
    <mergeCell ref="BF5:BF6"/>
    <mergeCell ref="BG5:BG6"/>
    <mergeCell ref="BH5:BH6"/>
    <mergeCell ref="BI5:BI6"/>
    <mergeCell ref="BJ5:BJ6"/>
    <mergeCell ref="BL5:BL6"/>
    <mergeCell ref="AV5:AV6"/>
    <mergeCell ref="AW5:AW6"/>
    <mergeCell ref="AX5:AX6"/>
    <mergeCell ref="AY5:AY6"/>
    <mergeCell ref="BA5:BA6"/>
    <mergeCell ref="BD5:BD6"/>
    <mergeCell ref="AO5:AO6"/>
    <mergeCell ref="AP5:AP6"/>
    <mergeCell ref="AQ5:AQ6"/>
    <mergeCell ref="AR5:AR6"/>
    <mergeCell ref="AT5:AT6"/>
    <mergeCell ref="AU5:AU6"/>
    <mergeCell ref="AF5:AF6"/>
    <mergeCell ref="AG5:AG6"/>
    <mergeCell ref="AI5:AI6"/>
    <mergeCell ref="AJ5:AJ6"/>
    <mergeCell ref="AL5:AL6"/>
    <mergeCell ref="AN5:AN6"/>
    <mergeCell ref="Y5:Y6"/>
    <mergeCell ref="Z5:Z6"/>
    <mergeCell ref="AB5:AB6"/>
    <mergeCell ref="AC5:AC6"/>
    <mergeCell ref="AD5:AD6"/>
    <mergeCell ref="AE5:AE6"/>
    <mergeCell ref="O5:O6"/>
    <mergeCell ref="Q5:Q6"/>
    <mergeCell ref="T5:T6"/>
    <mergeCell ref="V5:V6"/>
    <mergeCell ref="W5:W6"/>
    <mergeCell ref="X5:X6"/>
    <mergeCell ref="H5:H6"/>
    <mergeCell ref="J5:J6"/>
    <mergeCell ref="K5:K6"/>
    <mergeCell ref="L5:L6"/>
    <mergeCell ref="M5:M6"/>
    <mergeCell ref="N5:N6"/>
    <mergeCell ref="AT4:AY4"/>
    <mergeCell ref="BF4:BJ4"/>
    <mergeCell ref="BL4:BQ4"/>
    <mergeCell ref="BX4:CB4"/>
    <mergeCell ref="CD4:CI4"/>
    <mergeCell ref="B5:B6"/>
    <mergeCell ref="D5:D6"/>
    <mergeCell ref="E5:E6"/>
    <mergeCell ref="F5:F6"/>
    <mergeCell ref="G5:G6"/>
    <mergeCell ref="A1:Q1"/>
    <mergeCell ref="S1:AI1"/>
    <mergeCell ref="AK1:BA1"/>
    <mergeCell ref="BC1:BS1"/>
    <mergeCell ref="BU1:CK1"/>
    <mergeCell ref="D4:H4"/>
    <mergeCell ref="J4:O4"/>
    <mergeCell ref="V4:Z4"/>
    <mergeCell ref="AB4:AG4"/>
    <mergeCell ref="AN4:AR4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MES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grmd66</dc:creator>
  <cp:lastModifiedBy>grmd66</cp:lastModifiedBy>
  <dcterms:created xsi:type="dcterms:W3CDTF">2020-04-03T23:55:07Z</dcterms:created>
  <dcterms:modified xsi:type="dcterms:W3CDTF">2020-04-03T23:58:29Z</dcterms:modified>
</cp:coreProperties>
</file>